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BUKU2019\IFLOOKUP\BUKU IF VLOOKUP\DISK\"/>
    </mc:Choice>
  </mc:AlternateContent>
  <bookViews>
    <workbookView xWindow="0" yWindow="0" windowWidth="20490" windowHeight="7545" tabRatio="666" activeTab="1"/>
  </bookViews>
  <sheets>
    <sheet name="KASUS A" sheetId="1" r:id="rId1"/>
    <sheet name="LATIH A" sheetId="12" r:id="rId2"/>
    <sheet name="KASUS B" sheetId="13" r:id="rId3"/>
    <sheet name="LATIH B" sheetId="14" r:id="rId4"/>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4" i="13" l="1"/>
  <c r="K24" i="1"/>
  <c r="AA12" i="14"/>
  <c r="AA20" i="14" s="1"/>
  <c r="Z12" i="14"/>
  <c r="Z20" i="14" s="1"/>
  <c r="I11" i="14"/>
  <c r="H11" i="14"/>
  <c r="G11" i="14"/>
  <c r="F11" i="14"/>
  <c r="C11" i="14"/>
  <c r="AM31" i="13"/>
  <c r="AM27" i="13"/>
  <c r="AM23" i="13"/>
  <c r="AM19" i="13"/>
  <c r="K45" i="13"/>
  <c r="K42" i="13"/>
  <c r="K38" i="13"/>
  <c r="K35" i="13"/>
  <c r="K31" i="13"/>
  <c r="K28" i="13"/>
  <c r="K21" i="13"/>
  <c r="F259" i="13"/>
  <c r="G259" i="13"/>
  <c r="H259" i="13"/>
  <c r="I259" i="13"/>
  <c r="F260" i="13"/>
  <c r="G260" i="13"/>
  <c r="H260" i="13"/>
  <c r="I260" i="13"/>
  <c r="F261" i="13"/>
  <c r="G261" i="13"/>
  <c r="H261" i="13"/>
  <c r="I261" i="13"/>
  <c r="F262" i="13"/>
  <c r="G262" i="13"/>
  <c r="H262" i="13"/>
  <c r="I262" i="13"/>
  <c r="F263" i="13"/>
  <c r="G263" i="13"/>
  <c r="H263" i="13"/>
  <c r="I263" i="13"/>
  <c r="F264" i="13"/>
  <c r="G264" i="13"/>
  <c r="H264" i="13"/>
  <c r="I264" i="13"/>
  <c r="F265" i="13"/>
  <c r="G265" i="13"/>
  <c r="H265" i="13"/>
  <c r="I265" i="13"/>
  <c r="F266" i="13"/>
  <c r="G266" i="13"/>
  <c r="H266" i="13"/>
  <c r="I266" i="13"/>
  <c r="F267" i="13"/>
  <c r="G267" i="13"/>
  <c r="H267" i="13"/>
  <c r="I267" i="13"/>
  <c r="F268" i="13"/>
  <c r="G268" i="13"/>
  <c r="H268" i="13"/>
  <c r="I268" i="13"/>
  <c r="F269" i="13"/>
  <c r="G269" i="13"/>
  <c r="H269" i="13"/>
  <c r="I269" i="13"/>
  <c r="F270" i="13"/>
  <c r="G270" i="13"/>
  <c r="H270" i="13"/>
  <c r="I270" i="13"/>
  <c r="F271" i="13"/>
  <c r="G271" i="13"/>
  <c r="H271" i="13"/>
  <c r="I271" i="13"/>
  <c r="F272" i="13"/>
  <c r="G272" i="13"/>
  <c r="H272" i="13"/>
  <c r="I272" i="13"/>
  <c r="F273" i="13"/>
  <c r="G273" i="13"/>
  <c r="H273" i="13"/>
  <c r="I273" i="13"/>
  <c r="F274" i="13"/>
  <c r="G274" i="13"/>
  <c r="H274" i="13"/>
  <c r="I274" i="13"/>
  <c r="F275" i="13"/>
  <c r="G275" i="13"/>
  <c r="H275" i="13"/>
  <c r="I275" i="13"/>
  <c r="F276" i="13"/>
  <c r="G276" i="13"/>
  <c r="H276" i="13"/>
  <c r="I276" i="13"/>
  <c r="F277" i="13"/>
  <c r="G277" i="13"/>
  <c r="H277" i="13"/>
  <c r="I277" i="13"/>
  <c r="F278" i="13"/>
  <c r="G278" i="13"/>
  <c r="H278" i="13"/>
  <c r="I278" i="13"/>
  <c r="F279" i="13"/>
  <c r="G279" i="13"/>
  <c r="H279" i="13"/>
  <c r="I279" i="13"/>
  <c r="F280" i="13"/>
  <c r="G280" i="13"/>
  <c r="H280" i="13"/>
  <c r="I280" i="13"/>
  <c r="F281" i="13"/>
  <c r="G281" i="13"/>
  <c r="H281" i="13"/>
  <c r="I281" i="13"/>
  <c r="F282" i="13"/>
  <c r="G282" i="13"/>
  <c r="H282" i="13"/>
  <c r="I282" i="13"/>
  <c r="F283" i="13"/>
  <c r="G283" i="13"/>
  <c r="H283" i="13"/>
  <c r="I283" i="13"/>
  <c r="F284" i="13"/>
  <c r="G284" i="13"/>
  <c r="H284" i="13"/>
  <c r="I284" i="13"/>
  <c r="F285" i="13"/>
  <c r="G285" i="13"/>
  <c r="H285" i="13"/>
  <c r="I285" i="13"/>
  <c r="F286" i="13"/>
  <c r="G286" i="13"/>
  <c r="H286" i="13"/>
  <c r="I286" i="13"/>
  <c r="F287" i="13"/>
  <c r="G287" i="13"/>
  <c r="H287" i="13"/>
  <c r="I287" i="13"/>
  <c r="F288" i="13"/>
  <c r="G288" i="13"/>
  <c r="H288" i="13"/>
  <c r="I288" i="13"/>
  <c r="F289" i="13"/>
  <c r="G289" i="13"/>
  <c r="H289" i="13"/>
  <c r="I289" i="13"/>
  <c r="F290" i="13"/>
  <c r="G290" i="13"/>
  <c r="H290" i="13"/>
  <c r="I290" i="13"/>
  <c r="F291" i="13"/>
  <c r="G291" i="13"/>
  <c r="H291" i="13"/>
  <c r="I291" i="13"/>
  <c r="F292" i="13"/>
  <c r="G292" i="13"/>
  <c r="H292" i="13"/>
  <c r="I292" i="13"/>
  <c r="F293" i="13"/>
  <c r="G293" i="13"/>
  <c r="H293" i="13"/>
  <c r="I293" i="13"/>
  <c r="F294" i="13"/>
  <c r="G294" i="13"/>
  <c r="H294" i="13"/>
  <c r="I294" i="13"/>
  <c r="F295" i="13"/>
  <c r="G295" i="13"/>
  <c r="H295" i="13"/>
  <c r="I295" i="13"/>
  <c r="F296" i="13"/>
  <c r="G296" i="13"/>
  <c r="H296" i="13"/>
  <c r="I296" i="13"/>
  <c r="F297" i="13"/>
  <c r="G297" i="13"/>
  <c r="H297" i="13"/>
  <c r="I297" i="13"/>
  <c r="F298" i="13"/>
  <c r="G298" i="13"/>
  <c r="H298" i="13"/>
  <c r="I298" i="13"/>
  <c r="F299" i="13"/>
  <c r="G299" i="13"/>
  <c r="H299" i="13"/>
  <c r="I299" i="13"/>
  <c r="F300" i="13"/>
  <c r="G300" i="13"/>
  <c r="H300" i="13"/>
  <c r="I300" i="13"/>
  <c r="F301" i="13"/>
  <c r="G301" i="13"/>
  <c r="H301" i="13"/>
  <c r="I301" i="13"/>
  <c r="F302" i="13"/>
  <c r="G302" i="13"/>
  <c r="H302" i="13"/>
  <c r="I302" i="13"/>
  <c r="F303" i="13"/>
  <c r="G303" i="13"/>
  <c r="H303" i="13"/>
  <c r="I303" i="13"/>
  <c r="F304" i="13"/>
  <c r="G304" i="13"/>
  <c r="H304" i="13"/>
  <c r="I304" i="13"/>
  <c r="F305" i="13"/>
  <c r="G305" i="13"/>
  <c r="H305" i="13"/>
  <c r="I305" i="13"/>
  <c r="F306" i="13"/>
  <c r="G306" i="13"/>
  <c r="H306" i="13"/>
  <c r="I306" i="13"/>
  <c r="F307" i="13"/>
  <c r="G307" i="13"/>
  <c r="H307" i="13"/>
  <c r="I307" i="13"/>
  <c r="F308" i="13"/>
  <c r="G308" i="13"/>
  <c r="H308" i="13"/>
  <c r="I308" i="13"/>
  <c r="F309" i="13"/>
  <c r="G309" i="13"/>
  <c r="H309" i="13"/>
  <c r="I309" i="13"/>
  <c r="F310" i="13"/>
  <c r="G310" i="13"/>
  <c r="H310" i="13"/>
  <c r="I310" i="13"/>
  <c r="F311" i="13"/>
  <c r="G311" i="13"/>
  <c r="H311" i="13"/>
  <c r="I311" i="13"/>
  <c r="F312" i="13"/>
  <c r="G312" i="13"/>
  <c r="H312" i="13"/>
  <c r="I312" i="13"/>
  <c r="F313" i="13"/>
  <c r="G313" i="13"/>
  <c r="H313" i="13"/>
  <c r="I313" i="13"/>
  <c r="F314" i="13"/>
  <c r="G314" i="13"/>
  <c r="H314" i="13"/>
  <c r="I314" i="13"/>
  <c r="F315" i="13"/>
  <c r="G315" i="13"/>
  <c r="H315" i="13"/>
  <c r="I315" i="13"/>
  <c r="F316" i="13"/>
  <c r="G316" i="13"/>
  <c r="H316" i="13"/>
  <c r="I316" i="13"/>
  <c r="F317" i="13"/>
  <c r="G317" i="13"/>
  <c r="H317" i="13"/>
  <c r="I317" i="13"/>
  <c r="F318" i="13"/>
  <c r="G318" i="13"/>
  <c r="H318" i="13"/>
  <c r="I318" i="13"/>
  <c r="F319" i="13"/>
  <c r="G319" i="13"/>
  <c r="H319" i="13"/>
  <c r="I319" i="13"/>
  <c r="F320" i="13"/>
  <c r="G320" i="13"/>
  <c r="H320" i="13"/>
  <c r="I320" i="13"/>
  <c r="F321" i="13"/>
  <c r="G321" i="13"/>
  <c r="H321" i="13"/>
  <c r="I321" i="13"/>
  <c r="F322" i="13"/>
  <c r="G322" i="13"/>
  <c r="H322" i="13"/>
  <c r="I322" i="13"/>
  <c r="F323" i="13"/>
  <c r="G323" i="13"/>
  <c r="H323" i="13"/>
  <c r="I323" i="13"/>
  <c r="F324" i="13"/>
  <c r="G324" i="13"/>
  <c r="H324" i="13"/>
  <c r="I324" i="13"/>
  <c r="F325" i="13"/>
  <c r="G325" i="13"/>
  <c r="H325" i="13"/>
  <c r="I325" i="13"/>
  <c r="F326" i="13"/>
  <c r="G326" i="13"/>
  <c r="H326" i="13"/>
  <c r="I326" i="13"/>
  <c r="F327" i="13"/>
  <c r="G327" i="13"/>
  <c r="H327" i="13"/>
  <c r="I327" i="13"/>
  <c r="F328" i="13"/>
  <c r="G328" i="13"/>
  <c r="H328" i="13"/>
  <c r="I328" i="13"/>
  <c r="F329" i="13"/>
  <c r="G329" i="13"/>
  <c r="H329" i="13"/>
  <c r="I329" i="13"/>
  <c r="F330" i="13"/>
  <c r="G330" i="13"/>
  <c r="H330" i="13"/>
  <c r="I330" i="13"/>
  <c r="F331" i="13"/>
  <c r="G331" i="13"/>
  <c r="H331" i="13"/>
  <c r="I331" i="13"/>
  <c r="F332" i="13"/>
  <c r="G332" i="13"/>
  <c r="H332" i="13"/>
  <c r="I332" i="13"/>
  <c r="F333" i="13"/>
  <c r="G333" i="13"/>
  <c r="H333" i="13"/>
  <c r="I333" i="13"/>
  <c r="F334" i="13"/>
  <c r="G334" i="13"/>
  <c r="H334" i="13"/>
  <c r="I334" i="13"/>
  <c r="F335" i="13"/>
  <c r="G335" i="13"/>
  <c r="H335" i="13"/>
  <c r="I335" i="13"/>
  <c r="F336" i="13"/>
  <c r="G336" i="13"/>
  <c r="H336" i="13"/>
  <c r="I336" i="13"/>
  <c r="F337" i="13"/>
  <c r="G337" i="13"/>
  <c r="H337" i="13"/>
  <c r="I337" i="13"/>
  <c r="F338" i="13"/>
  <c r="G338" i="13"/>
  <c r="H338" i="13"/>
  <c r="I338" i="13"/>
  <c r="F339" i="13"/>
  <c r="G339" i="13"/>
  <c r="H339" i="13"/>
  <c r="I339" i="13"/>
  <c r="F340" i="13"/>
  <c r="G340" i="13"/>
  <c r="H340" i="13"/>
  <c r="I340" i="13"/>
  <c r="F341" i="13"/>
  <c r="G341" i="13"/>
  <c r="H341" i="13"/>
  <c r="I341" i="13"/>
  <c r="F342" i="13"/>
  <c r="G342" i="13"/>
  <c r="H342" i="13"/>
  <c r="I342" i="13"/>
  <c r="F343" i="13"/>
  <c r="G343" i="13"/>
  <c r="H343" i="13"/>
  <c r="I343" i="13"/>
  <c r="F344" i="13"/>
  <c r="G344" i="13"/>
  <c r="H344" i="13"/>
  <c r="I344" i="13"/>
  <c r="F345" i="13"/>
  <c r="G345" i="13"/>
  <c r="H345" i="13"/>
  <c r="I345" i="13"/>
  <c r="F346" i="13"/>
  <c r="G346" i="13"/>
  <c r="H346" i="13"/>
  <c r="I346" i="13"/>
  <c r="F347" i="13"/>
  <c r="G347" i="13"/>
  <c r="H347" i="13"/>
  <c r="I347" i="13"/>
  <c r="F348" i="13"/>
  <c r="G348" i="13"/>
  <c r="H348" i="13"/>
  <c r="I348" i="13"/>
  <c r="F349" i="13"/>
  <c r="G349" i="13"/>
  <c r="H349" i="13"/>
  <c r="I349" i="13"/>
  <c r="F350" i="13"/>
  <c r="G350" i="13"/>
  <c r="H350" i="13"/>
  <c r="I350" i="13"/>
  <c r="F351" i="13"/>
  <c r="G351" i="13"/>
  <c r="H351" i="13"/>
  <c r="I351" i="13"/>
  <c r="F352" i="13"/>
  <c r="G352" i="13"/>
  <c r="H352" i="13"/>
  <c r="I352" i="13"/>
  <c r="F353" i="13"/>
  <c r="G353" i="13"/>
  <c r="H353" i="13"/>
  <c r="I353" i="13"/>
  <c r="F354" i="13"/>
  <c r="G354" i="13"/>
  <c r="H354" i="13"/>
  <c r="I354" i="13"/>
  <c r="F355" i="13"/>
  <c r="G355" i="13"/>
  <c r="H355" i="13"/>
  <c r="I355" i="13"/>
  <c r="F356" i="13"/>
  <c r="G356" i="13"/>
  <c r="H356" i="13"/>
  <c r="I356" i="13"/>
  <c r="F357" i="13"/>
  <c r="G357" i="13"/>
  <c r="H357" i="13"/>
  <c r="I357" i="13"/>
  <c r="F358" i="13"/>
  <c r="G358" i="13"/>
  <c r="H358" i="13"/>
  <c r="I358" i="13"/>
  <c r="F359" i="13"/>
  <c r="G359" i="13"/>
  <c r="H359" i="13"/>
  <c r="I359" i="13"/>
  <c r="F360" i="13"/>
  <c r="G360" i="13"/>
  <c r="H360" i="13"/>
  <c r="I360" i="13"/>
  <c r="F361" i="13"/>
  <c r="G361" i="13"/>
  <c r="H361" i="13"/>
  <c r="I361" i="13"/>
  <c r="F362" i="13"/>
  <c r="G362" i="13"/>
  <c r="H362" i="13"/>
  <c r="I362" i="13"/>
  <c r="F363" i="13"/>
  <c r="G363" i="13"/>
  <c r="H363" i="13"/>
  <c r="I363" i="13"/>
  <c r="F364" i="13"/>
  <c r="G364" i="13"/>
  <c r="H364" i="13"/>
  <c r="I364" i="13"/>
  <c r="F365" i="13"/>
  <c r="G365" i="13"/>
  <c r="H365" i="13"/>
  <c r="I365" i="13"/>
  <c r="F366" i="13"/>
  <c r="G366" i="13"/>
  <c r="H366" i="13"/>
  <c r="I366" i="13"/>
  <c r="F367" i="13"/>
  <c r="G367" i="13"/>
  <c r="H367" i="13"/>
  <c r="I367" i="13"/>
  <c r="F368" i="13"/>
  <c r="G368" i="13"/>
  <c r="H368" i="13"/>
  <c r="I368" i="13"/>
  <c r="F369" i="13"/>
  <c r="G369" i="13"/>
  <c r="H369" i="13"/>
  <c r="I369" i="13"/>
  <c r="F370" i="13"/>
  <c r="G370" i="13"/>
  <c r="H370" i="13"/>
  <c r="I370" i="13"/>
  <c r="F371" i="13"/>
  <c r="G371" i="13"/>
  <c r="H371" i="13"/>
  <c r="I371" i="13"/>
  <c r="F372" i="13"/>
  <c r="G372" i="13"/>
  <c r="H372" i="13"/>
  <c r="I372" i="13"/>
  <c r="F373" i="13"/>
  <c r="G373" i="13"/>
  <c r="H373" i="13"/>
  <c r="I373" i="13"/>
  <c r="F374" i="13"/>
  <c r="G374" i="13"/>
  <c r="H374" i="13"/>
  <c r="I374" i="13"/>
  <c r="F375" i="13"/>
  <c r="G375" i="13"/>
  <c r="H375" i="13"/>
  <c r="I375" i="13"/>
  <c r="F376" i="13"/>
  <c r="G376" i="13"/>
  <c r="H376" i="13"/>
  <c r="I376" i="13"/>
  <c r="F377" i="13"/>
  <c r="G377" i="13"/>
  <c r="H377" i="13"/>
  <c r="I377" i="13"/>
  <c r="F378" i="13"/>
  <c r="G378" i="13"/>
  <c r="H378" i="13"/>
  <c r="I378" i="13"/>
  <c r="F379" i="13"/>
  <c r="G379" i="13"/>
  <c r="H379" i="13"/>
  <c r="I379" i="13"/>
  <c r="F380" i="13"/>
  <c r="G380" i="13"/>
  <c r="H380" i="13"/>
  <c r="I380" i="13"/>
  <c r="F381" i="13"/>
  <c r="G381" i="13"/>
  <c r="H381" i="13"/>
  <c r="I381" i="13"/>
  <c r="F382" i="13"/>
  <c r="G382" i="13"/>
  <c r="H382" i="13"/>
  <c r="I382" i="13"/>
  <c r="F383" i="13"/>
  <c r="G383" i="13"/>
  <c r="H383" i="13"/>
  <c r="I383" i="13"/>
  <c r="F384" i="13"/>
  <c r="G384" i="13"/>
  <c r="H384" i="13"/>
  <c r="I384" i="13"/>
  <c r="F385" i="13"/>
  <c r="G385" i="13"/>
  <c r="H385" i="13"/>
  <c r="I385" i="13"/>
  <c r="F386" i="13"/>
  <c r="G386" i="13"/>
  <c r="H386" i="13"/>
  <c r="I386" i="13"/>
  <c r="F387" i="13"/>
  <c r="G387" i="13"/>
  <c r="H387" i="13"/>
  <c r="I387" i="13"/>
  <c r="F388" i="13"/>
  <c r="G388" i="13"/>
  <c r="H388" i="13"/>
  <c r="I388" i="13"/>
  <c r="F389" i="13"/>
  <c r="G389" i="13"/>
  <c r="H389" i="13"/>
  <c r="I389" i="13"/>
  <c r="F390" i="13"/>
  <c r="G390" i="13"/>
  <c r="H390" i="13"/>
  <c r="I390" i="13"/>
  <c r="F391" i="13"/>
  <c r="G391" i="13"/>
  <c r="H391" i="13"/>
  <c r="I391" i="13"/>
  <c r="F392" i="13"/>
  <c r="G392" i="13"/>
  <c r="H392" i="13"/>
  <c r="I392" i="13"/>
  <c r="F393" i="13"/>
  <c r="G393" i="13"/>
  <c r="H393" i="13"/>
  <c r="I393" i="13"/>
  <c r="F394" i="13"/>
  <c r="G394" i="13"/>
  <c r="H394" i="13"/>
  <c r="I394" i="13"/>
  <c r="F395" i="13"/>
  <c r="G395" i="13"/>
  <c r="H395" i="13"/>
  <c r="I395" i="13"/>
  <c r="F396" i="13"/>
  <c r="G396" i="13"/>
  <c r="H396" i="13"/>
  <c r="I396" i="13"/>
  <c r="F397" i="13"/>
  <c r="G397" i="13"/>
  <c r="H397" i="13"/>
  <c r="I397" i="13"/>
  <c r="F398" i="13"/>
  <c r="G398" i="13"/>
  <c r="H398" i="13"/>
  <c r="I398" i="13"/>
  <c r="F399" i="13"/>
  <c r="G399" i="13"/>
  <c r="H399" i="13"/>
  <c r="I399" i="13"/>
  <c r="F400" i="13"/>
  <c r="G400" i="13"/>
  <c r="H400" i="13"/>
  <c r="I400" i="13"/>
  <c r="F401" i="13"/>
  <c r="G401" i="13"/>
  <c r="H401" i="13"/>
  <c r="I401" i="13"/>
  <c r="F402" i="13"/>
  <c r="G402" i="13"/>
  <c r="H402" i="13"/>
  <c r="I402" i="13"/>
  <c r="F403" i="13"/>
  <c r="G403" i="13"/>
  <c r="H403" i="13"/>
  <c r="I403" i="13"/>
  <c r="F404" i="13"/>
  <c r="G404" i="13"/>
  <c r="H404" i="13"/>
  <c r="I404" i="13"/>
  <c r="F405" i="13"/>
  <c r="G405" i="13"/>
  <c r="H405" i="13"/>
  <c r="I405" i="13"/>
  <c r="F406" i="13"/>
  <c r="G406" i="13"/>
  <c r="H406" i="13"/>
  <c r="I406" i="13"/>
  <c r="F407" i="13"/>
  <c r="G407" i="13"/>
  <c r="H407" i="13"/>
  <c r="I407" i="13"/>
  <c r="F408" i="13"/>
  <c r="G408" i="13"/>
  <c r="H408" i="13"/>
  <c r="I408" i="13"/>
  <c r="F409" i="13"/>
  <c r="G409" i="13"/>
  <c r="H409" i="13"/>
  <c r="I409" i="13"/>
  <c r="F410" i="13"/>
  <c r="G410" i="13"/>
  <c r="H410" i="13"/>
  <c r="I410" i="13"/>
  <c r="F411" i="13"/>
  <c r="G411" i="13"/>
  <c r="H411" i="13"/>
  <c r="I411" i="13"/>
  <c r="F412" i="13"/>
  <c r="G412" i="13"/>
  <c r="H412" i="13"/>
  <c r="I412" i="13"/>
  <c r="F413" i="13"/>
  <c r="G413" i="13"/>
  <c r="H413" i="13"/>
  <c r="I413" i="13"/>
  <c r="F414" i="13"/>
  <c r="G414" i="13"/>
  <c r="H414" i="13"/>
  <c r="I414" i="13"/>
  <c r="F415" i="13"/>
  <c r="G415" i="13"/>
  <c r="H415" i="13"/>
  <c r="I415" i="13"/>
  <c r="F416" i="13"/>
  <c r="G416" i="13"/>
  <c r="H416" i="13"/>
  <c r="I416" i="13"/>
  <c r="F417" i="13"/>
  <c r="G417" i="13"/>
  <c r="H417" i="13"/>
  <c r="I417" i="13"/>
  <c r="F418" i="13"/>
  <c r="G418" i="13"/>
  <c r="H418" i="13"/>
  <c r="I418" i="13"/>
  <c r="F419" i="13"/>
  <c r="G419" i="13"/>
  <c r="H419" i="13"/>
  <c r="I419" i="13"/>
  <c r="F420" i="13"/>
  <c r="G420" i="13"/>
  <c r="H420" i="13"/>
  <c r="I420" i="13"/>
  <c r="F421" i="13"/>
  <c r="G421" i="13"/>
  <c r="H421" i="13"/>
  <c r="I421" i="13"/>
  <c r="F422" i="13"/>
  <c r="G422" i="13"/>
  <c r="H422" i="13"/>
  <c r="I422" i="13"/>
  <c r="F423" i="13"/>
  <c r="G423" i="13"/>
  <c r="H423" i="13"/>
  <c r="I423" i="13"/>
  <c r="F424" i="13"/>
  <c r="G424" i="13"/>
  <c r="H424" i="13"/>
  <c r="I424" i="13"/>
  <c r="F425" i="13"/>
  <c r="G425" i="13"/>
  <c r="H425" i="13"/>
  <c r="I425" i="13"/>
  <c r="F426" i="13"/>
  <c r="G426" i="13"/>
  <c r="H426" i="13"/>
  <c r="I426" i="13"/>
  <c r="F427" i="13"/>
  <c r="G427" i="13"/>
  <c r="H427" i="13"/>
  <c r="I427" i="13"/>
  <c r="F428" i="13"/>
  <c r="G428" i="13"/>
  <c r="H428" i="13"/>
  <c r="I428" i="13"/>
  <c r="F429" i="13"/>
  <c r="G429" i="13"/>
  <c r="H429" i="13"/>
  <c r="I429" i="13"/>
  <c r="F430" i="13"/>
  <c r="G430" i="13"/>
  <c r="H430" i="13"/>
  <c r="I430" i="13"/>
  <c r="F431" i="13"/>
  <c r="G431" i="13"/>
  <c r="H431" i="13"/>
  <c r="I431" i="13"/>
  <c r="F432" i="13"/>
  <c r="G432" i="13"/>
  <c r="H432" i="13"/>
  <c r="I432" i="13"/>
  <c r="F433" i="13"/>
  <c r="G433" i="13"/>
  <c r="H433" i="13"/>
  <c r="I433" i="13"/>
  <c r="F434" i="13"/>
  <c r="G434" i="13"/>
  <c r="H434" i="13"/>
  <c r="I434" i="13"/>
  <c r="F435" i="13"/>
  <c r="G435" i="13"/>
  <c r="H435" i="13"/>
  <c r="I435" i="13"/>
  <c r="F436" i="13"/>
  <c r="G436" i="13"/>
  <c r="H436" i="13"/>
  <c r="I436" i="13"/>
  <c r="F437" i="13"/>
  <c r="G437" i="13"/>
  <c r="H437" i="13"/>
  <c r="I437" i="13"/>
  <c r="F438" i="13"/>
  <c r="G438" i="13"/>
  <c r="H438" i="13"/>
  <c r="I438" i="13"/>
  <c r="F439" i="13"/>
  <c r="G439" i="13"/>
  <c r="H439" i="13"/>
  <c r="I439" i="13"/>
  <c r="F440" i="13"/>
  <c r="G440" i="13"/>
  <c r="H440" i="13"/>
  <c r="I440" i="13"/>
  <c r="F441" i="13"/>
  <c r="G441" i="13"/>
  <c r="H441" i="13"/>
  <c r="I441" i="13"/>
  <c r="F442" i="13"/>
  <c r="G442" i="13"/>
  <c r="H442" i="13"/>
  <c r="I442" i="13"/>
  <c r="F443" i="13"/>
  <c r="G443" i="13"/>
  <c r="H443" i="13"/>
  <c r="I443" i="13"/>
  <c r="F444" i="13"/>
  <c r="G444" i="13"/>
  <c r="H444" i="13"/>
  <c r="I444" i="13"/>
  <c r="F445" i="13"/>
  <c r="G445" i="13"/>
  <c r="H445" i="13"/>
  <c r="I445" i="13"/>
  <c r="F446" i="13"/>
  <c r="G446" i="13"/>
  <c r="H446" i="13"/>
  <c r="I446" i="13"/>
  <c r="F447" i="13"/>
  <c r="G447" i="13"/>
  <c r="H447" i="13"/>
  <c r="I447" i="13"/>
  <c r="F448" i="13"/>
  <c r="G448" i="13"/>
  <c r="H448" i="13"/>
  <c r="I448" i="13"/>
  <c r="F449" i="13"/>
  <c r="G449" i="13"/>
  <c r="H449" i="13"/>
  <c r="I449" i="13"/>
  <c r="F450" i="13"/>
  <c r="G450" i="13"/>
  <c r="H450" i="13"/>
  <c r="I450" i="13"/>
  <c r="F451" i="13"/>
  <c r="G451" i="13"/>
  <c r="H451" i="13"/>
  <c r="I451" i="13"/>
  <c r="F452" i="13"/>
  <c r="G452" i="13"/>
  <c r="H452" i="13"/>
  <c r="I452" i="13"/>
  <c r="F453" i="13"/>
  <c r="G453" i="13"/>
  <c r="H453" i="13"/>
  <c r="I453" i="13"/>
  <c r="F454" i="13"/>
  <c r="G454" i="13"/>
  <c r="H454" i="13"/>
  <c r="I454" i="13"/>
  <c r="F455" i="13"/>
  <c r="G455" i="13"/>
  <c r="H455" i="13"/>
  <c r="I455" i="13"/>
  <c r="F456" i="13"/>
  <c r="G456" i="13"/>
  <c r="H456" i="13"/>
  <c r="I456" i="13"/>
  <c r="F457" i="13"/>
  <c r="G457" i="13"/>
  <c r="H457" i="13"/>
  <c r="I457" i="13"/>
  <c r="F458" i="13"/>
  <c r="G458" i="13"/>
  <c r="H458" i="13"/>
  <c r="I458" i="13"/>
  <c r="F459" i="13"/>
  <c r="G459" i="13"/>
  <c r="H459" i="13"/>
  <c r="I459" i="13"/>
  <c r="F460" i="13"/>
  <c r="G460" i="13"/>
  <c r="H460" i="13"/>
  <c r="I460" i="13"/>
  <c r="F461" i="13"/>
  <c r="G461" i="13"/>
  <c r="H461" i="13"/>
  <c r="I461" i="13"/>
  <c r="F462" i="13"/>
  <c r="G462" i="13"/>
  <c r="H462" i="13"/>
  <c r="I462" i="13"/>
  <c r="F463" i="13"/>
  <c r="G463" i="13"/>
  <c r="H463" i="13"/>
  <c r="I463" i="13"/>
  <c r="F464" i="13"/>
  <c r="G464" i="13"/>
  <c r="H464" i="13"/>
  <c r="I464" i="13"/>
  <c r="F465" i="13"/>
  <c r="G465" i="13"/>
  <c r="H465" i="13"/>
  <c r="I465" i="13"/>
  <c r="F466" i="13"/>
  <c r="G466" i="13"/>
  <c r="H466" i="13"/>
  <c r="I466" i="13"/>
  <c r="F467" i="13"/>
  <c r="G467" i="13"/>
  <c r="H467" i="13"/>
  <c r="I467" i="13"/>
  <c r="F468" i="13"/>
  <c r="G468" i="13"/>
  <c r="H468" i="13"/>
  <c r="I468" i="13"/>
  <c r="F469" i="13"/>
  <c r="G469" i="13"/>
  <c r="H469" i="13"/>
  <c r="I469" i="13"/>
  <c r="F470" i="13"/>
  <c r="G470" i="13"/>
  <c r="H470" i="13"/>
  <c r="I470" i="13"/>
  <c r="F471" i="13"/>
  <c r="G471" i="13"/>
  <c r="H471" i="13"/>
  <c r="I471" i="13"/>
  <c r="F472" i="13"/>
  <c r="G472" i="13"/>
  <c r="H472" i="13"/>
  <c r="I472" i="13"/>
  <c r="F473" i="13"/>
  <c r="G473" i="13"/>
  <c r="H473" i="13"/>
  <c r="I473" i="13"/>
  <c r="F474" i="13"/>
  <c r="G474" i="13"/>
  <c r="H474" i="13"/>
  <c r="I474" i="13"/>
  <c r="F475" i="13"/>
  <c r="G475" i="13"/>
  <c r="H475" i="13"/>
  <c r="I475" i="13"/>
  <c r="F476" i="13"/>
  <c r="G476" i="13"/>
  <c r="H476" i="13"/>
  <c r="I476" i="13"/>
  <c r="F477" i="13"/>
  <c r="G477" i="13"/>
  <c r="H477" i="13"/>
  <c r="I477" i="13"/>
  <c r="F478" i="13"/>
  <c r="G478" i="13"/>
  <c r="H478" i="13"/>
  <c r="I478" i="13"/>
  <c r="F479" i="13"/>
  <c r="G479" i="13"/>
  <c r="H479" i="13"/>
  <c r="I479" i="13"/>
  <c r="F480" i="13"/>
  <c r="G480" i="13"/>
  <c r="H480" i="13"/>
  <c r="I480" i="13"/>
  <c r="F481" i="13"/>
  <c r="G481" i="13"/>
  <c r="H481" i="13"/>
  <c r="I481" i="13"/>
  <c r="F482" i="13"/>
  <c r="G482" i="13"/>
  <c r="H482" i="13"/>
  <c r="I482" i="13"/>
  <c r="F483" i="13"/>
  <c r="G483" i="13"/>
  <c r="H483" i="13"/>
  <c r="I483" i="13"/>
  <c r="F484" i="13"/>
  <c r="G484" i="13"/>
  <c r="H484" i="13"/>
  <c r="I484" i="13"/>
  <c r="F485" i="13"/>
  <c r="G485" i="13"/>
  <c r="H485" i="13"/>
  <c r="I485" i="13"/>
  <c r="F486" i="13"/>
  <c r="G486" i="13"/>
  <c r="H486" i="13"/>
  <c r="I486" i="13"/>
  <c r="F487" i="13"/>
  <c r="G487" i="13"/>
  <c r="H487" i="13"/>
  <c r="I487" i="13"/>
  <c r="F488" i="13"/>
  <c r="G488" i="13"/>
  <c r="H488" i="13"/>
  <c r="I488" i="13"/>
  <c r="F489" i="13"/>
  <c r="G489" i="13"/>
  <c r="H489" i="13"/>
  <c r="I489" i="13"/>
  <c r="F490" i="13"/>
  <c r="G490" i="13"/>
  <c r="H490" i="13"/>
  <c r="I490" i="13"/>
  <c r="F491" i="13"/>
  <c r="G491" i="13"/>
  <c r="H491" i="13"/>
  <c r="I491" i="13"/>
  <c r="F492" i="13"/>
  <c r="G492" i="13"/>
  <c r="H492" i="13"/>
  <c r="I492" i="13"/>
  <c r="F493" i="13"/>
  <c r="G493" i="13"/>
  <c r="H493" i="13"/>
  <c r="I493" i="13"/>
  <c r="F494" i="13"/>
  <c r="G494" i="13"/>
  <c r="H494" i="13"/>
  <c r="I494" i="13"/>
  <c r="F495" i="13"/>
  <c r="G495" i="13"/>
  <c r="H495" i="13"/>
  <c r="I495" i="13"/>
  <c r="F496" i="13"/>
  <c r="G496" i="13"/>
  <c r="H496" i="13"/>
  <c r="I496" i="13"/>
  <c r="F497" i="13"/>
  <c r="G497" i="13"/>
  <c r="H497" i="13"/>
  <c r="I497" i="13"/>
  <c r="F498" i="13"/>
  <c r="G498" i="13"/>
  <c r="H498" i="13"/>
  <c r="I498" i="13"/>
  <c r="F499" i="13"/>
  <c r="G499" i="13"/>
  <c r="H499" i="13"/>
  <c r="I499" i="13"/>
  <c r="F500" i="13"/>
  <c r="G500" i="13"/>
  <c r="H500" i="13"/>
  <c r="I500" i="13"/>
  <c r="F501" i="13"/>
  <c r="G501" i="13"/>
  <c r="H501" i="13"/>
  <c r="I501" i="13"/>
  <c r="F502" i="13"/>
  <c r="G502" i="13"/>
  <c r="H502" i="13"/>
  <c r="I502" i="13"/>
  <c r="F503" i="13"/>
  <c r="G503" i="13"/>
  <c r="H503" i="13"/>
  <c r="I503" i="13"/>
  <c r="F504" i="13"/>
  <c r="G504" i="13"/>
  <c r="H504" i="13"/>
  <c r="I504" i="13"/>
  <c r="F505" i="13"/>
  <c r="G505" i="13"/>
  <c r="H505" i="13"/>
  <c r="I505" i="13"/>
  <c r="F506" i="13"/>
  <c r="G506" i="13"/>
  <c r="H506" i="13"/>
  <c r="I506" i="13"/>
  <c r="F507" i="13"/>
  <c r="G507" i="13"/>
  <c r="H507" i="13"/>
  <c r="I507" i="13"/>
  <c r="F508" i="13"/>
  <c r="G508" i="13"/>
  <c r="H508" i="13"/>
  <c r="I508" i="13"/>
  <c r="F509" i="13"/>
  <c r="G509" i="13"/>
  <c r="H509" i="13"/>
  <c r="I509" i="13"/>
  <c r="F510" i="13"/>
  <c r="G510" i="13"/>
  <c r="H510" i="13"/>
  <c r="I510" i="13"/>
  <c r="F511" i="13"/>
  <c r="G511" i="13"/>
  <c r="H511" i="13"/>
  <c r="I511" i="13"/>
  <c r="F512" i="13"/>
  <c r="G512" i="13"/>
  <c r="H512" i="13"/>
  <c r="I512" i="13"/>
  <c r="F513" i="13"/>
  <c r="G513" i="13"/>
  <c r="H513" i="13"/>
  <c r="I513" i="13"/>
  <c r="F514" i="13"/>
  <c r="G514" i="13"/>
  <c r="H514" i="13"/>
  <c r="I514" i="13"/>
  <c r="F515" i="13"/>
  <c r="G515" i="13"/>
  <c r="H515" i="13"/>
  <c r="I515" i="13"/>
  <c r="F516" i="13"/>
  <c r="G516" i="13"/>
  <c r="H516" i="13"/>
  <c r="I516" i="13"/>
  <c r="F517" i="13"/>
  <c r="G517" i="13"/>
  <c r="H517" i="13"/>
  <c r="I517" i="13"/>
  <c r="F518" i="13"/>
  <c r="G518" i="13"/>
  <c r="H518" i="13"/>
  <c r="I518" i="13"/>
  <c r="F519" i="13"/>
  <c r="G519" i="13"/>
  <c r="H519" i="13"/>
  <c r="I519" i="13"/>
  <c r="F520" i="13"/>
  <c r="G520" i="13"/>
  <c r="H520" i="13"/>
  <c r="I520" i="13"/>
  <c r="F521" i="13"/>
  <c r="G521" i="13"/>
  <c r="H521" i="13"/>
  <c r="I521" i="13"/>
  <c r="F522" i="13"/>
  <c r="G522" i="13"/>
  <c r="H522" i="13"/>
  <c r="I522" i="13"/>
  <c r="F523" i="13"/>
  <c r="G523" i="13"/>
  <c r="H523" i="13"/>
  <c r="I523" i="13"/>
  <c r="F524" i="13"/>
  <c r="G524" i="13"/>
  <c r="H524" i="13"/>
  <c r="I524" i="13"/>
  <c r="F525" i="13"/>
  <c r="G525" i="13"/>
  <c r="H525" i="13"/>
  <c r="I525" i="13"/>
  <c r="F526" i="13"/>
  <c r="G526" i="13"/>
  <c r="H526" i="13"/>
  <c r="I526" i="13"/>
  <c r="F527" i="13"/>
  <c r="G527" i="13"/>
  <c r="H527" i="13"/>
  <c r="I527" i="13"/>
  <c r="F528" i="13"/>
  <c r="G528" i="13"/>
  <c r="H528" i="13"/>
  <c r="I528" i="13"/>
  <c r="F529" i="13"/>
  <c r="G529" i="13"/>
  <c r="H529" i="13"/>
  <c r="I529" i="13"/>
  <c r="F530" i="13"/>
  <c r="G530" i="13"/>
  <c r="H530" i="13"/>
  <c r="I530" i="13"/>
  <c r="F531" i="13"/>
  <c r="G531" i="13"/>
  <c r="H531" i="13"/>
  <c r="I531" i="13"/>
  <c r="F532" i="13"/>
  <c r="G532" i="13"/>
  <c r="H532" i="13"/>
  <c r="I532" i="13"/>
  <c r="F533" i="13"/>
  <c r="G533" i="13"/>
  <c r="H533" i="13"/>
  <c r="I533" i="13"/>
  <c r="F534" i="13"/>
  <c r="G534" i="13"/>
  <c r="H534" i="13"/>
  <c r="I534" i="13"/>
  <c r="F535" i="13"/>
  <c r="G535" i="13"/>
  <c r="H535" i="13"/>
  <c r="I535" i="13"/>
  <c r="F536" i="13"/>
  <c r="G536" i="13"/>
  <c r="H536" i="13"/>
  <c r="I536" i="13"/>
  <c r="F537" i="13"/>
  <c r="G537" i="13"/>
  <c r="H537" i="13"/>
  <c r="I537" i="13"/>
  <c r="F538" i="13"/>
  <c r="G538" i="13"/>
  <c r="H538" i="13"/>
  <c r="I538" i="13"/>
  <c r="F539" i="13"/>
  <c r="G539" i="13"/>
  <c r="H539" i="13"/>
  <c r="I539" i="13"/>
  <c r="F540" i="13"/>
  <c r="G540" i="13"/>
  <c r="H540" i="13"/>
  <c r="I540" i="13"/>
  <c r="F541" i="13"/>
  <c r="G541" i="13"/>
  <c r="H541" i="13"/>
  <c r="I541" i="13"/>
  <c r="F542" i="13"/>
  <c r="G542" i="13"/>
  <c r="H542" i="13"/>
  <c r="I542" i="13"/>
  <c r="F543" i="13"/>
  <c r="G543" i="13"/>
  <c r="H543" i="13"/>
  <c r="I543" i="13"/>
  <c r="F544" i="13"/>
  <c r="G544" i="13"/>
  <c r="H544" i="13"/>
  <c r="I544" i="13"/>
  <c r="F545" i="13"/>
  <c r="G545" i="13"/>
  <c r="H545" i="13"/>
  <c r="I545" i="13"/>
  <c r="F546" i="13"/>
  <c r="G546" i="13"/>
  <c r="H546" i="13"/>
  <c r="I546" i="13"/>
  <c r="F547" i="13"/>
  <c r="G547" i="13"/>
  <c r="H547" i="13"/>
  <c r="I547" i="13"/>
  <c r="F548" i="13"/>
  <c r="G548" i="13"/>
  <c r="H548" i="13"/>
  <c r="I548" i="13"/>
  <c r="F549" i="13"/>
  <c r="G549" i="13"/>
  <c r="H549" i="13"/>
  <c r="I549" i="13"/>
  <c r="F550" i="13"/>
  <c r="G550" i="13"/>
  <c r="H550" i="13"/>
  <c r="I550" i="13"/>
  <c r="F551" i="13"/>
  <c r="G551" i="13"/>
  <c r="H551" i="13"/>
  <c r="I551" i="13"/>
  <c r="F552" i="13"/>
  <c r="G552" i="13"/>
  <c r="H552" i="13"/>
  <c r="I552" i="13"/>
  <c r="F553" i="13"/>
  <c r="G553" i="13"/>
  <c r="H553" i="13"/>
  <c r="I553" i="13"/>
  <c r="F554" i="13"/>
  <c r="G554" i="13"/>
  <c r="H554" i="13"/>
  <c r="I554" i="13"/>
  <c r="F555" i="13"/>
  <c r="G555" i="13"/>
  <c r="H555" i="13"/>
  <c r="I555" i="13"/>
  <c r="F556" i="13"/>
  <c r="G556" i="13"/>
  <c r="H556" i="13"/>
  <c r="I556" i="13"/>
  <c r="F557" i="13"/>
  <c r="G557" i="13"/>
  <c r="H557" i="13"/>
  <c r="I557" i="13"/>
  <c r="F558" i="13"/>
  <c r="G558" i="13"/>
  <c r="H558" i="13"/>
  <c r="I558" i="13"/>
  <c r="F559" i="13"/>
  <c r="G559" i="13"/>
  <c r="H559" i="13"/>
  <c r="I559" i="13"/>
  <c r="F560" i="13"/>
  <c r="G560" i="13"/>
  <c r="H560" i="13"/>
  <c r="I560" i="13"/>
  <c r="F561" i="13"/>
  <c r="G561" i="13"/>
  <c r="H561" i="13"/>
  <c r="I561" i="13"/>
  <c r="F562" i="13"/>
  <c r="G562" i="13"/>
  <c r="H562" i="13"/>
  <c r="I562" i="13"/>
  <c r="F563" i="13"/>
  <c r="G563" i="13"/>
  <c r="H563" i="13"/>
  <c r="I563" i="13"/>
  <c r="F564" i="13"/>
  <c r="G564" i="13"/>
  <c r="H564" i="13"/>
  <c r="I564" i="13"/>
  <c r="F565" i="13"/>
  <c r="G565" i="13"/>
  <c r="H565" i="13"/>
  <c r="I565" i="13"/>
  <c r="F566" i="13"/>
  <c r="G566" i="13"/>
  <c r="H566" i="13"/>
  <c r="I566" i="13"/>
  <c r="F567" i="13"/>
  <c r="G567" i="13"/>
  <c r="H567" i="13"/>
  <c r="I567" i="13"/>
  <c r="F568" i="13"/>
  <c r="G568" i="13"/>
  <c r="H568" i="13"/>
  <c r="I568" i="13"/>
  <c r="F569" i="13"/>
  <c r="G569" i="13"/>
  <c r="H569" i="13"/>
  <c r="I569" i="13"/>
  <c r="F570" i="13"/>
  <c r="G570" i="13"/>
  <c r="H570" i="13"/>
  <c r="I570" i="13"/>
  <c r="F571" i="13"/>
  <c r="G571" i="13"/>
  <c r="H571" i="13"/>
  <c r="I571" i="13"/>
  <c r="F572" i="13"/>
  <c r="G572" i="13"/>
  <c r="H572" i="13"/>
  <c r="I572" i="13"/>
  <c r="F573" i="13"/>
  <c r="G573" i="13"/>
  <c r="H573" i="13"/>
  <c r="I573" i="13"/>
  <c r="F574" i="13"/>
  <c r="G574" i="13"/>
  <c r="H574" i="13"/>
  <c r="I574" i="13"/>
  <c r="F575" i="13"/>
  <c r="G575" i="13"/>
  <c r="H575" i="13"/>
  <c r="I575" i="13"/>
  <c r="F576" i="13"/>
  <c r="G576" i="13"/>
  <c r="H576" i="13"/>
  <c r="I576" i="13"/>
  <c r="F577" i="13"/>
  <c r="G577" i="13"/>
  <c r="H577" i="13"/>
  <c r="I577" i="13"/>
  <c r="F578" i="13"/>
  <c r="G578" i="13"/>
  <c r="H578" i="13"/>
  <c r="I578" i="13"/>
  <c r="F579" i="13"/>
  <c r="G579" i="13"/>
  <c r="H579" i="13"/>
  <c r="I579" i="13"/>
  <c r="F580" i="13"/>
  <c r="G580" i="13"/>
  <c r="H580" i="13"/>
  <c r="I580" i="13"/>
  <c r="F581" i="13"/>
  <c r="G581" i="13"/>
  <c r="H581" i="13"/>
  <c r="I581" i="13"/>
  <c r="F582" i="13"/>
  <c r="G582" i="13"/>
  <c r="H582" i="13"/>
  <c r="I582" i="13"/>
  <c r="F583" i="13"/>
  <c r="G583" i="13"/>
  <c r="H583" i="13"/>
  <c r="I583" i="13"/>
  <c r="F584" i="13"/>
  <c r="G584" i="13"/>
  <c r="H584" i="13"/>
  <c r="I584" i="13"/>
  <c r="F585" i="13"/>
  <c r="G585" i="13"/>
  <c r="H585" i="13"/>
  <c r="I585" i="13"/>
  <c r="F586" i="13"/>
  <c r="G586" i="13"/>
  <c r="H586" i="13"/>
  <c r="I586" i="13"/>
  <c r="F587" i="13"/>
  <c r="G587" i="13"/>
  <c r="H587" i="13"/>
  <c r="I587" i="13"/>
  <c r="F588" i="13"/>
  <c r="G588" i="13"/>
  <c r="H588" i="13"/>
  <c r="I588" i="13"/>
  <c r="F589" i="13"/>
  <c r="G589" i="13"/>
  <c r="H589" i="13"/>
  <c r="I589" i="13"/>
  <c r="F590" i="13"/>
  <c r="G590" i="13"/>
  <c r="H590" i="13"/>
  <c r="I590" i="13"/>
  <c r="F591" i="13"/>
  <c r="G591" i="13"/>
  <c r="H591" i="13"/>
  <c r="I591" i="13"/>
  <c r="F592" i="13"/>
  <c r="G592" i="13"/>
  <c r="H592" i="13"/>
  <c r="I592" i="13"/>
  <c r="F593" i="13"/>
  <c r="G593" i="13"/>
  <c r="H593" i="13"/>
  <c r="I593" i="13"/>
  <c r="F594" i="13"/>
  <c r="G594" i="13"/>
  <c r="H594" i="13"/>
  <c r="I594" i="13"/>
  <c r="F595" i="13"/>
  <c r="G595" i="13"/>
  <c r="H595" i="13"/>
  <c r="I595" i="13"/>
  <c r="F596" i="13"/>
  <c r="G596" i="13"/>
  <c r="H596" i="13"/>
  <c r="I596" i="13"/>
  <c r="F597" i="13"/>
  <c r="G597" i="13"/>
  <c r="H597" i="13"/>
  <c r="I597" i="13"/>
  <c r="F598" i="13"/>
  <c r="G598" i="13"/>
  <c r="H598" i="13"/>
  <c r="I598" i="13"/>
  <c r="F599" i="13"/>
  <c r="G599" i="13"/>
  <c r="H599" i="13"/>
  <c r="I599" i="13"/>
  <c r="F600" i="13"/>
  <c r="G600" i="13"/>
  <c r="H600" i="13"/>
  <c r="I600" i="13"/>
  <c r="F601" i="13"/>
  <c r="G601" i="13"/>
  <c r="H601" i="13"/>
  <c r="I601" i="13"/>
  <c r="F602" i="13"/>
  <c r="G602" i="13"/>
  <c r="H602" i="13"/>
  <c r="I602" i="13"/>
  <c r="F603" i="13"/>
  <c r="G603" i="13"/>
  <c r="H603" i="13"/>
  <c r="I603" i="13"/>
  <c r="F604" i="13"/>
  <c r="G604" i="13"/>
  <c r="H604" i="13"/>
  <c r="I604" i="13"/>
  <c r="F605" i="13"/>
  <c r="G605" i="13"/>
  <c r="H605" i="13"/>
  <c r="I605" i="13"/>
  <c r="F606" i="13"/>
  <c r="G606" i="13"/>
  <c r="H606" i="13"/>
  <c r="I606" i="13"/>
  <c r="F607" i="13"/>
  <c r="G607" i="13"/>
  <c r="H607" i="13"/>
  <c r="I607" i="13"/>
  <c r="F608" i="13"/>
  <c r="G608" i="13"/>
  <c r="H608" i="13"/>
  <c r="I608" i="13"/>
  <c r="F609" i="13"/>
  <c r="G609" i="13"/>
  <c r="H609" i="13"/>
  <c r="I609" i="13"/>
  <c r="F610" i="13"/>
  <c r="G610" i="13"/>
  <c r="H610" i="13"/>
  <c r="I610" i="13"/>
  <c r="F611" i="13"/>
  <c r="G611" i="13"/>
  <c r="H611" i="13"/>
  <c r="I611" i="13"/>
  <c r="F612" i="13"/>
  <c r="G612" i="13"/>
  <c r="H612" i="13"/>
  <c r="I612" i="13"/>
  <c r="F613" i="13"/>
  <c r="G613" i="13"/>
  <c r="H613" i="13"/>
  <c r="I613" i="13"/>
  <c r="F614" i="13"/>
  <c r="G614" i="13"/>
  <c r="H614" i="13"/>
  <c r="I614" i="13"/>
  <c r="F615" i="13"/>
  <c r="G615" i="13"/>
  <c r="H615" i="13"/>
  <c r="I615" i="13"/>
  <c r="F616" i="13"/>
  <c r="G616" i="13"/>
  <c r="H616" i="13"/>
  <c r="I616" i="13"/>
  <c r="F617" i="13"/>
  <c r="G617" i="13"/>
  <c r="H617" i="13"/>
  <c r="I617" i="13"/>
  <c r="F618" i="13"/>
  <c r="G618" i="13"/>
  <c r="H618" i="13"/>
  <c r="I618" i="13"/>
  <c r="F619" i="13"/>
  <c r="G619" i="13"/>
  <c r="H619" i="13"/>
  <c r="I619" i="13"/>
  <c r="F620" i="13"/>
  <c r="G620" i="13"/>
  <c r="H620" i="13"/>
  <c r="I620" i="13"/>
  <c r="F621" i="13"/>
  <c r="G621" i="13"/>
  <c r="H621" i="13"/>
  <c r="I621" i="13"/>
  <c r="F622" i="13"/>
  <c r="G622" i="13"/>
  <c r="H622" i="13"/>
  <c r="I622" i="13"/>
  <c r="F623" i="13"/>
  <c r="G623" i="13"/>
  <c r="H623" i="13"/>
  <c r="I623" i="13"/>
  <c r="F624" i="13"/>
  <c r="G624" i="13"/>
  <c r="H624" i="13"/>
  <c r="I624" i="13"/>
  <c r="F625" i="13"/>
  <c r="G625" i="13"/>
  <c r="H625" i="13"/>
  <c r="I625" i="13"/>
  <c r="F626" i="13"/>
  <c r="G626" i="13"/>
  <c r="H626" i="13"/>
  <c r="I626" i="13"/>
  <c r="F627" i="13"/>
  <c r="G627" i="13"/>
  <c r="H627" i="13"/>
  <c r="I627" i="13"/>
  <c r="F628" i="13"/>
  <c r="G628" i="13"/>
  <c r="H628" i="13"/>
  <c r="I628" i="13"/>
  <c r="F629" i="13"/>
  <c r="G629" i="13"/>
  <c r="H629" i="13"/>
  <c r="I629" i="13"/>
  <c r="F630" i="13"/>
  <c r="G630" i="13"/>
  <c r="H630" i="13"/>
  <c r="I630" i="13"/>
  <c r="F631" i="13"/>
  <c r="G631" i="13"/>
  <c r="H631" i="13"/>
  <c r="I631" i="13"/>
  <c r="F632" i="13"/>
  <c r="G632" i="13"/>
  <c r="H632" i="13"/>
  <c r="I632" i="13"/>
  <c r="F633" i="13"/>
  <c r="G633" i="13"/>
  <c r="H633" i="13"/>
  <c r="I633" i="13"/>
  <c r="F634" i="13"/>
  <c r="G634" i="13"/>
  <c r="H634" i="13"/>
  <c r="I634" i="13"/>
  <c r="F635" i="13"/>
  <c r="G635" i="13"/>
  <c r="H635" i="13"/>
  <c r="I635" i="13"/>
  <c r="F636" i="13"/>
  <c r="G636" i="13"/>
  <c r="H636" i="13"/>
  <c r="I636" i="13"/>
  <c r="F637" i="13"/>
  <c r="G637" i="13"/>
  <c r="H637" i="13"/>
  <c r="I637" i="13"/>
  <c r="F638" i="13"/>
  <c r="G638" i="13"/>
  <c r="H638" i="13"/>
  <c r="I638" i="13"/>
  <c r="F639" i="13"/>
  <c r="G639" i="13"/>
  <c r="H639" i="13"/>
  <c r="I639" i="13"/>
  <c r="F640" i="13"/>
  <c r="G640" i="13"/>
  <c r="H640" i="13"/>
  <c r="I640" i="13"/>
  <c r="F641" i="13"/>
  <c r="G641" i="13"/>
  <c r="H641" i="13"/>
  <c r="I641" i="13"/>
  <c r="F642" i="13"/>
  <c r="G642" i="13"/>
  <c r="H642" i="13"/>
  <c r="I642" i="13"/>
  <c r="F643" i="13"/>
  <c r="G643" i="13"/>
  <c r="H643" i="13"/>
  <c r="I643" i="13"/>
  <c r="F644" i="13"/>
  <c r="G644" i="13"/>
  <c r="H644" i="13"/>
  <c r="I644" i="13"/>
  <c r="F645" i="13"/>
  <c r="G645" i="13"/>
  <c r="H645" i="13"/>
  <c r="I645" i="13"/>
  <c r="F646" i="13"/>
  <c r="G646" i="13"/>
  <c r="H646" i="13"/>
  <c r="I646" i="13"/>
  <c r="F647" i="13"/>
  <c r="G647" i="13"/>
  <c r="H647" i="13"/>
  <c r="I647" i="13"/>
  <c r="F648" i="13"/>
  <c r="G648" i="13"/>
  <c r="H648" i="13"/>
  <c r="I648" i="13"/>
  <c r="F649" i="13"/>
  <c r="G649" i="13"/>
  <c r="H649" i="13"/>
  <c r="I649" i="13"/>
  <c r="F650" i="13"/>
  <c r="G650" i="13"/>
  <c r="H650" i="13"/>
  <c r="I650" i="13"/>
  <c r="F651" i="13"/>
  <c r="G651" i="13"/>
  <c r="H651" i="13"/>
  <c r="I651" i="13"/>
  <c r="F652" i="13"/>
  <c r="G652" i="13"/>
  <c r="H652" i="13"/>
  <c r="I652" i="13"/>
  <c r="F653" i="13"/>
  <c r="G653" i="13"/>
  <c r="H653" i="13"/>
  <c r="I653" i="13"/>
  <c r="F654" i="13"/>
  <c r="G654" i="13"/>
  <c r="H654" i="13"/>
  <c r="I654" i="13"/>
  <c r="F655" i="13"/>
  <c r="G655" i="13"/>
  <c r="H655" i="13"/>
  <c r="I655" i="13"/>
  <c r="F656" i="13"/>
  <c r="G656" i="13"/>
  <c r="H656" i="13"/>
  <c r="I656" i="13"/>
  <c r="F657" i="13"/>
  <c r="G657" i="13"/>
  <c r="H657" i="13"/>
  <c r="I657" i="13"/>
  <c r="F658" i="13"/>
  <c r="G658" i="13"/>
  <c r="H658" i="13"/>
  <c r="I658" i="13"/>
  <c r="F659" i="13"/>
  <c r="G659" i="13"/>
  <c r="H659" i="13"/>
  <c r="I659" i="13"/>
  <c r="F660" i="13"/>
  <c r="G660" i="13"/>
  <c r="H660" i="13"/>
  <c r="I660" i="13"/>
  <c r="F661" i="13"/>
  <c r="G661" i="13"/>
  <c r="H661" i="13"/>
  <c r="I661" i="13"/>
  <c r="F662" i="13"/>
  <c r="G662" i="13"/>
  <c r="H662" i="13"/>
  <c r="I662" i="13"/>
  <c r="F663" i="13"/>
  <c r="G663" i="13"/>
  <c r="H663" i="13"/>
  <c r="I663" i="13"/>
  <c r="F664" i="13"/>
  <c r="G664" i="13"/>
  <c r="H664" i="13"/>
  <c r="I664" i="13"/>
  <c r="F665" i="13"/>
  <c r="G665" i="13"/>
  <c r="H665" i="13"/>
  <c r="I665" i="13"/>
  <c r="F666" i="13"/>
  <c r="G666" i="13"/>
  <c r="H666" i="13"/>
  <c r="I666" i="13"/>
  <c r="F667" i="13"/>
  <c r="G667" i="13"/>
  <c r="H667" i="13"/>
  <c r="I667" i="13"/>
  <c r="F668" i="13"/>
  <c r="G668" i="13"/>
  <c r="H668" i="13"/>
  <c r="I668" i="13"/>
  <c r="F669" i="13"/>
  <c r="G669" i="13"/>
  <c r="H669" i="13"/>
  <c r="I669" i="13"/>
  <c r="F670" i="13"/>
  <c r="G670" i="13"/>
  <c r="H670" i="13"/>
  <c r="I670" i="13"/>
  <c r="F671" i="13"/>
  <c r="G671" i="13"/>
  <c r="H671" i="13"/>
  <c r="I671" i="13"/>
  <c r="F672" i="13"/>
  <c r="G672" i="13"/>
  <c r="H672" i="13"/>
  <c r="I672" i="13"/>
  <c r="F673" i="13"/>
  <c r="G673" i="13"/>
  <c r="H673" i="13"/>
  <c r="I673" i="13"/>
  <c r="F674" i="13"/>
  <c r="G674" i="13"/>
  <c r="H674" i="13"/>
  <c r="I674" i="13"/>
  <c r="F675" i="13"/>
  <c r="G675" i="13"/>
  <c r="H675" i="13"/>
  <c r="I675" i="13"/>
  <c r="F676" i="13"/>
  <c r="G676" i="13"/>
  <c r="H676" i="13"/>
  <c r="I676" i="13"/>
  <c r="F677" i="13"/>
  <c r="G677" i="13"/>
  <c r="H677" i="13"/>
  <c r="I677" i="13"/>
  <c r="F678" i="13"/>
  <c r="G678" i="13"/>
  <c r="H678" i="13"/>
  <c r="I678" i="13"/>
  <c r="F679" i="13"/>
  <c r="G679" i="13"/>
  <c r="H679" i="13"/>
  <c r="I679" i="13"/>
  <c r="F680" i="13"/>
  <c r="G680" i="13"/>
  <c r="H680" i="13"/>
  <c r="I680" i="13"/>
  <c r="F681" i="13"/>
  <c r="G681" i="13"/>
  <c r="H681" i="13"/>
  <c r="I681" i="13"/>
  <c r="F682" i="13"/>
  <c r="G682" i="13"/>
  <c r="H682" i="13"/>
  <c r="I682" i="13"/>
  <c r="F683" i="13"/>
  <c r="G683" i="13"/>
  <c r="H683" i="13"/>
  <c r="I683" i="13"/>
  <c r="F684" i="13"/>
  <c r="G684" i="13"/>
  <c r="H684" i="13"/>
  <c r="I684" i="13"/>
  <c r="F685" i="13"/>
  <c r="G685" i="13"/>
  <c r="H685" i="13"/>
  <c r="I685" i="13"/>
  <c r="F686" i="13"/>
  <c r="G686" i="13"/>
  <c r="H686" i="13"/>
  <c r="I686" i="13"/>
  <c r="F687" i="13"/>
  <c r="G687" i="13"/>
  <c r="H687" i="13"/>
  <c r="I687" i="13"/>
  <c r="F688" i="13"/>
  <c r="G688" i="13"/>
  <c r="H688" i="13"/>
  <c r="I688" i="13"/>
  <c r="F689" i="13"/>
  <c r="G689" i="13"/>
  <c r="H689" i="13"/>
  <c r="I689" i="13"/>
  <c r="F690" i="13"/>
  <c r="G690" i="13"/>
  <c r="H690" i="13"/>
  <c r="I690" i="13"/>
  <c r="F691" i="13"/>
  <c r="G691" i="13"/>
  <c r="H691" i="13"/>
  <c r="I691" i="13"/>
  <c r="F692" i="13"/>
  <c r="G692" i="13"/>
  <c r="H692" i="13"/>
  <c r="I692" i="13"/>
  <c r="F693" i="13"/>
  <c r="G693" i="13"/>
  <c r="H693" i="13"/>
  <c r="I693" i="13"/>
  <c r="F694" i="13"/>
  <c r="G694" i="13"/>
  <c r="H694" i="13"/>
  <c r="I694" i="13"/>
  <c r="F695" i="13"/>
  <c r="G695" i="13"/>
  <c r="H695" i="13"/>
  <c r="I695" i="13"/>
  <c r="F696" i="13"/>
  <c r="G696" i="13"/>
  <c r="H696" i="13"/>
  <c r="I696" i="13"/>
  <c r="F697" i="13"/>
  <c r="G697" i="13"/>
  <c r="H697" i="13"/>
  <c r="I697" i="13"/>
  <c r="F698" i="13"/>
  <c r="G698" i="13"/>
  <c r="H698" i="13"/>
  <c r="I698" i="13"/>
  <c r="F699" i="13"/>
  <c r="G699" i="13"/>
  <c r="H699" i="13"/>
  <c r="I699" i="13"/>
  <c r="F700" i="13"/>
  <c r="G700" i="13"/>
  <c r="H700" i="13"/>
  <c r="I700" i="13"/>
  <c r="F701" i="13"/>
  <c r="G701" i="13"/>
  <c r="H701" i="13"/>
  <c r="I701" i="13"/>
  <c r="F702" i="13"/>
  <c r="G702" i="13"/>
  <c r="H702" i="13"/>
  <c r="I702" i="13"/>
  <c r="F703" i="13"/>
  <c r="G703" i="13"/>
  <c r="H703" i="13"/>
  <c r="I703" i="13"/>
  <c r="F704" i="13"/>
  <c r="G704" i="13"/>
  <c r="H704" i="13"/>
  <c r="I704" i="13"/>
  <c r="F705" i="13"/>
  <c r="G705" i="13"/>
  <c r="H705" i="13"/>
  <c r="I705" i="13"/>
  <c r="F706" i="13"/>
  <c r="G706" i="13"/>
  <c r="H706" i="13"/>
  <c r="I706" i="13"/>
  <c r="F707" i="13"/>
  <c r="G707" i="13"/>
  <c r="H707" i="13"/>
  <c r="I707" i="13"/>
  <c r="F708" i="13"/>
  <c r="G708" i="13"/>
  <c r="H708" i="13"/>
  <c r="I708" i="13"/>
  <c r="F709" i="13"/>
  <c r="G709" i="13"/>
  <c r="H709" i="13"/>
  <c r="I709" i="13"/>
  <c r="F710" i="13"/>
  <c r="G710" i="13"/>
  <c r="H710" i="13"/>
  <c r="I710" i="13"/>
  <c r="F711" i="13"/>
  <c r="G711" i="13"/>
  <c r="H711" i="13"/>
  <c r="I711" i="13"/>
  <c r="F712" i="13"/>
  <c r="G712" i="13"/>
  <c r="H712" i="13"/>
  <c r="I712" i="13"/>
  <c r="F713" i="13"/>
  <c r="G713" i="13"/>
  <c r="H713" i="13"/>
  <c r="I713" i="13"/>
  <c r="F714" i="13"/>
  <c r="G714" i="13"/>
  <c r="H714" i="13"/>
  <c r="I714" i="13"/>
  <c r="F715" i="13"/>
  <c r="G715" i="13"/>
  <c r="H715" i="13"/>
  <c r="I715" i="13"/>
  <c r="F716" i="13"/>
  <c r="G716" i="13"/>
  <c r="H716" i="13"/>
  <c r="I716" i="13"/>
  <c r="F717" i="13"/>
  <c r="G717" i="13"/>
  <c r="H717" i="13"/>
  <c r="I717" i="13"/>
  <c r="F718" i="13"/>
  <c r="G718" i="13"/>
  <c r="H718" i="13"/>
  <c r="I718" i="13"/>
  <c r="F719" i="13"/>
  <c r="G719" i="13"/>
  <c r="H719" i="13"/>
  <c r="I719" i="13"/>
  <c r="F720" i="13"/>
  <c r="G720" i="13"/>
  <c r="H720" i="13"/>
  <c r="I720" i="13"/>
  <c r="F721" i="13"/>
  <c r="G721" i="13"/>
  <c r="H721" i="13"/>
  <c r="I721" i="13"/>
  <c r="F722" i="13"/>
  <c r="G722" i="13"/>
  <c r="H722" i="13"/>
  <c r="I722" i="13"/>
  <c r="F723" i="13"/>
  <c r="G723" i="13"/>
  <c r="H723" i="13"/>
  <c r="I723" i="13"/>
  <c r="F724" i="13"/>
  <c r="G724" i="13"/>
  <c r="H724" i="13"/>
  <c r="I724" i="13"/>
  <c r="F725" i="13"/>
  <c r="G725" i="13"/>
  <c r="H725" i="13"/>
  <c r="I725" i="13"/>
  <c r="F726" i="13"/>
  <c r="G726" i="13"/>
  <c r="H726" i="13"/>
  <c r="I726" i="13"/>
  <c r="F727" i="13"/>
  <c r="G727" i="13"/>
  <c r="H727" i="13"/>
  <c r="I727" i="13"/>
  <c r="F728" i="13"/>
  <c r="G728" i="13"/>
  <c r="H728" i="13"/>
  <c r="I728" i="13"/>
  <c r="F729" i="13"/>
  <c r="G729" i="13"/>
  <c r="H729" i="13"/>
  <c r="I729" i="13"/>
  <c r="F730" i="13"/>
  <c r="G730" i="13"/>
  <c r="H730" i="13"/>
  <c r="I730" i="13"/>
  <c r="F731" i="13"/>
  <c r="G731" i="13"/>
  <c r="H731" i="13"/>
  <c r="I731" i="13"/>
  <c r="F732" i="13"/>
  <c r="G732" i="13"/>
  <c r="H732" i="13"/>
  <c r="I732" i="13"/>
  <c r="F733" i="13"/>
  <c r="G733" i="13"/>
  <c r="H733" i="13"/>
  <c r="I733" i="13"/>
  <c r="F734" i="13"/>
  <c r="G734" i="13"/>
  <c r="H734" i="13"/>
  <c r="I734" i="13"/>
  <c r="F735" i="13"/>
  <c r="G735" i="13"/>
  <c r="H735" i="13"/>
  <c r="I735" i="13"/>
  <c r="F736" i="13"/>
  <c r="G736" i="13"/>
  <c r="H736" i="13"/>
  <c r="I736" i="13"/>
  <c r="F737" i="13"/>
  <c r="G737" i="13"/>
  <c r="H737" i="13"/>
  <c r="I737" i="13"/>
  <c r="F738" i="13"/>
  <c r="G738" i="13"/>
  <c r="H738" i="13"/>
  <c r="I738" i="13"/>
  <c r="F739" i="13"/>
  <c r="G739" i="13"/>
  <c r="H739" i="13"/>
  <c r="I739" i="13"/>
  <c r="F740" i="13"/>
  <c r="G740" i="13"/>
  <c r="H740" i="13"/>
  <c r="I740" i="13"/>
  <c r="F741" i="13"/>
  <c r="G741" i="13"/>
  <c r="H741" i="13"/>
  <c r="I741" i="13"/>
  <c r="F742" i="13"/>
  <c r="G742" i="13"/>
  <c r="H742" i="13"/>
  <c r="I742" i="13"/>
  <c r="F743" i="13"/>
  <c r="G743" i="13"/>
  <c r="H743" i="13"/>
  <c r="I743" i="13"/>
  <c r="F744" i="13"/>
  <c r="G744" i="13"/>
  <c r="H744" i="13"/>
  <c r="I744" i="13"/>
  <c r="F745" i="13"/>
  <c r="G745" i="13"/>
  <c r="H745" i="13"/>
  <c r="I745" i="13"/>
  <c r="F746" i="13"/>
  <c r="G746" i="13"/>
  <c r="H746" i="13"/>
  <c r="I746" i="13"/>
  <c r="F747" i="13"/>
  <c r="G747" i="13"/>
  <c r="H747" i="13"/>
  <c r="I747" i="13"/>
  <c r="F748" i="13"/>
  <c r="G748" i="13"/>
  <c r="H748" i="13"/>
  <c r="I748" i="13"/>
  <c r="F749" i="13"/>
  <c r="G749" i="13"/>
  <c r="H749" i="13"/>
  <c r="I749" i="13"/>
  <c r="F750" i="13"/>
  <c r="G750" i="13"/>
  <c r="H750" i="13"/>
  <c r="I750" i="13"/>
  <c r="F751" i="13"/>
  <c r="G751" i="13"/>
  <c r="H751" i="13"/>
  <c r="I751" i="13"/>
  <c r="F752" i="13"/>
  <c r="G752" i="13"/>
  <c r="H752" i="13"/>
  <c r="I752" i="13"/>
  <c r="F753" i="13"/>
  <c r="G753" i="13"/>
  <c r="H753" i="13"/>
  <c r="I753" i="13"/>
  <c r="F754" i="13"/>
  <c r="G754" i="13"/>
  <c r="H754" i="13"/>
  <c r="I754" i="13"/>
  <c r="F755" i="13"/>
  <c r="G755" i="13"/>
  <c r="H755" i="13"/>
  <c r="I755" i="13"/>
  <c r="F756" i="13"/>
  <c r="G756" i="13"/>
  <c r="H756" i="13"/>
  <c r="I756" i="13"/>
  <c r="F757" i="13"/>
  <c r="G757" i="13"/>
  <c r="H757" i="13"/>
  <c r="I757" i="13"/>
  <c r="F758" i="13"/>
  <c r="G758" i="13"/>
  <c r="H758" i="13"/>
  <c r="I758" i="13"/>
  <c r="F759" i="13"/>
  <c r="G759" i="13"/>
  <c r="H759" i="13"/>
  <c r="I759" i="13"/>
  <c r="F760" i="13"/>
  <c r="G760" i="13"/>
  <c r="H760" i="13"/>
  <c r="I760" i="13"/>
  <c r="F761" i="13"/>
  <c r="G761" i="13"/>
  <c r="H761" i="13"/>
  <c r="I761" i="13"/>
  <c r="F762" i="13"/>
  <c r="G762" i="13"/>
  <c r="H762" i="13"/>
  <c r="I762" i="13"/>
  <c r="F763" i="13"/>
  <c r="G763" i="13"/>
  <c r="H763" i="13"/>
  <c r="I763" i="13"/>
  <c r="F764" i="13"/>
  <c r="G764" i="13"/>
  <c r="H764" i="13"/>
  <c r="I764" i="13"/>
  <c r="F765" i="13"/>
  <c r="G765" i="13"/>
  <c r="H765" i="13"/>
  <c r="I765" i="13"/>
  <c r="F766" i="13"/>
  <c r="G766" i="13"/>
  <c r="H766" i="13"/>
  <c r="I766" i="13"/>
  <c r="F767" i="13"/>
  <c r="G767" i="13"/>
  <c r="H767" i="13"/>
  <c r="I767" i="13"/>
  <c r="F768" i="13"/>
  <c r="G768" i="13"/>
  <c r="H768" i="13"/>
  <c r="I768" i="13"/>
  <c r="F769" i="13"/>
  <c r="G769" i="13"/>
  <c r="H769" i="13"/>
  <c r="I769" i="13"/>
  <c r="F770" i="13"/>
  <c r="G770" i="13"/>
  <c r="H770" i="13"/>
  <c r="I770" i="13"/>
  <c r="F771" i="13"/>
  <c r="G771" i="13"/>
  <c r="H771" i="13"/>
  <c r="I771" i="13"/>
  <c r="F772" i="13"/>
  <c r="G772" i="13"/>
  <c r="H772" i="13"/>
  <c r="I772" i="13"/>
  <c r="F773" i="13"/>
  <c r="G773" i="13"/>
  <c r="H773" i="13"/>
  <c r="I773" i="13"/>
  <c r="F774" i="13"/>
  <c r="G774" i="13"/>
  <c r="H774" i="13"/>
  <c r="I774" i="13"/>
  <c r="F775" i="13"/>
  <c r="G775" i="13"/>
  <c r="H775" i="13"/>
  <c r="I775" i="13"/>
  <c r="F776" i="13"/>
  <c r="G776" i="13"/>
  <c r="H776" i="13"/>
  <c r="I776" i="13"/>
  <c r="F777" i="13"/>
  <c r="G777" i="13"/>
  <c r="H777" i="13"/>
  <c r="I777" i="13"/>
  <c r="F778" i="13"/>
  <c r="G778" i="13"/>
  <c r="H778" i="13"/>
  <c r="I778" i="13"/>
  <c r="F779" i="13"/>
  <c r="G779" i="13"/>
  <c r="H779" i="13"/>
  <c r="I779" i="13"/>
  <c r="F780" i="13"/>
  <c r="G780" i="13"/>
  <c r="H780" i="13"/>
  <c r="I780" i="13"/>
  <c r="F781" i="13"/>
  <c r="G781" i="13"/>
  <c r="H781" i="13"/>
  <c r="I781" i="13"/>
  <c r="F782" i="13"/>
  <c r="G782" i="13"/>
  <c r="H782" i="13"/>
  <c r="I782" i="13"/>
  <c r="F783" i="13"/>
  <c r="G783" i="13"/>
  <c r="H783" i="13"/>
  <c r="I783" i="13"/>
  <c r="F784" i="13"/>
  <c r="G784" i="13"/>
  <c r="H784" i="13"/>
  <c r="I784" i="13"/>
  <c r="F785" i="13"/>
  <c r="G785" i="13"/>
  <c r="H785" i="13"/>
  <c r="I785" i="13"/>
  <c r="F786" i="13"/>
  <c r="G786" i="13"/>
  <c r="H786" i="13"/>
  <c r="I786" i="13"/>
  <c r="F787" i="13"/>
  <c r="G787" i="13"/>
  <c r="H787" i="13"/>
  <c r="I787" i="13"/>
  <c r="F788" i="13"/>
  <c r="G788" i="13"/>
  <c r="H788" i="13"/>
  <c r="I788" i="13"/>
  <c r="F789" i="13"/>
  <c r="G789" i="13"/>
  <c r="H789" i="13"/>
  <c r="I789" i="13"/>
  <c r="F790" i="13"/>
  <c r="G790" i="13"/>
  <c r="H790" i="13"/>
  <c r="I790" i="13"/>
  <c r="F791" i="13"/>
  <c r="G791" i="13"/>
  <c r="H791" i="13"/>
  <c r="I791" i="13"/>
  <c r="F792" i="13"/>
  <c r="G792" i="13"/>
  <c r="H792" i="13"/>
  <c r="I792" i="13"/>
  <c r="F793" i="13"/>
  <c r="G793" i="13"/>
  <c r="H793" i="13"/>
  <c r="I793" i="13"/>
  <c r="F794" i="13"/>
  <c r="G794" i="13"/>
  <c r="H794" i="13"/>
  <c r="I794" i="13"/>
  <c r="F795" i="13"/>
  <c r="G795" i="13"/>
  <c r="H795" i="13"/>
  <c r="I795" i="13"/>
  <c r="F796" i="13"/>
  <c r="G796" i="13"/>
  <c r="H796" i="13"/>
  <c r="I796" i="13"/>
  <c r="F797" i="13"/>
  <c r="G797" i="13"/>
  <c r="H797" i="13"/>
  <c r="I797" i="13"/>
  <c r="F798" i="13"/>
  <c r="G798" i="13"/>
  <c r="H798" i="13"/>
  <c r="I798" i="13"/>
  <c r="F799" i="13"/>
  <c r="G799" i="13"/>
  <c r="H799" i="13"/>
  <c r="I799" i="13"/>
  <c r="F800" i="13"/>
  <c r="G800" i="13"/>
  <c r="H800" i="13"/>
  <c r="I800" i="13"/>
  <c r="F801" i="13"/>
  <c r="G801" i="13"/>
  <c r="H801" i="13"/>
  <c r="I801" i="13"/>
  <c r="F802" i="13"/>
  <c r="G802" i="13"/>
  <c r="H802" i="13"/>
  <c r="I802" i="13"/>
  <c r="F803" i="13"/>
  <c r="G803" i="13"/>
  <c r="H803" i="13"/>
  <c r="I803" i="13"/>
  <c r="F804" i="13"/>
  <c r="G804" i="13"/>
  <c r="H804" i="13"/>
  <c r="I804" i="13"/>
  <c r="F805" i="13"/>
  <c r="G805" i="13"/>
  <c r="H805" i="13"/>
  <c r="I805" i="13"/>
  <c r="F806" i="13"/>
  <c r="G806" i="13"/>
  <c r="H806" i="13"/>
  <c r="I806" i="13"/>
  <c r="F807" i="13"/>
  <c r="G807" i="13"/>
  <c r="H807" i="13"/>
  <c r="I807" i="13"/>
  <c r="F808" i="13"/>
  <c r="G808" i="13"/>
  <c r="H808" i="13"/>
  <c r="I808" i="13"/>
  <c r="F809" i="13"/>
  <c r="G809" i="13"/>
  <c r="H809" i="13"/>
  <c r="I809" i="13"/>
  <c r="F810" i="13"/>
  <c r="G810" i="13"/>
  <c r="H810" i="13"/>
  <c r="I810" i="13"/>
  <c r="F811" i="13"/>
  <c r="G811" i="13"/>
  <c r="H811" i="13"/>
  <c r="I811" i="13"/>
  <c r="F812" i="13"/>
  <c r="G812" i="13"/>
  <c r="H812" i="13"/>
  <c r="I812" i="13"/>
  <c r="F813" i="13"/>
  <c r="G813" i="13"/>
  <c r="H813" i="13"/>
  <c r="I813" i="13"/>
  <c r="F814" i="13"/>
  <c r="G814" i="13"/>
  <c r="H814" i="13"/>
  <c r="I814" i="13"/>
  <c r="F815" i="13"/>
  <c r="G815" i="13"/>
  <c r="H815" i="13"/>
  <c r="I815" i="13"/>
  <c r="F816" i="13"/>
  <c r="G816" i="13"/>
  <c r="H816" i="13"/>
  <c r="I816" i="13"/>
  <c r="F817" i="13"/>
  <c r="G817" i="13"/>
  <c r="H817" i="13"/>
  <c r="I817" i="13"/>
  <c r="F818" i="13"/>
  <c r="G818" i="13"/>
  <c r="H818" i="13"/>
  <c r="I818" i="13"/>
  <c r="F819" i="13"/>
  <c r="G819" i="13"/>
  <c r="H819" i="13"/>
  <c r="I819" i="13"/>
  <c r="F820" i="13"/>
  <c r="G820" i="13"/>
  <c r="H820" i="13"/>
  <c r="I820" i="13"/>
  <c r="F821" i="13"/>
  <c r="G821" i="13"/>
  <c r="H821" i="13"/>
  <c r="I821" i="13"/>
  <c r="F822" i="13"/>
  <c r="G822" i="13"/>
  <c r="H822" i="13"/>
  <c r="I822" i="13"/>
  <c r="F823" i="13"/>
  <c r="G823" i="13"/>
  <c r="H823" i="13"/>
  <c r="I823" i="13"/>
  <c r="F824" i="13"/>
  <c r="G824" i="13"/>
  <c r="H824" i="13"/>
  <c r="I824" i="13"/>
  <c r="F825" i="13"/>
  <c r="G825" i="13"/>
  <c r="H825" i="13"/>
  <c r="I825" i="13"/>
  <c r="F826" i="13"/>
  <c r="G826" i="13"/>
  <c r="H826" i="13"/>
  <c r="I826" i="13"/>
  <c r="F827" i="13"/>
  <c r="G827" i="13"/>
  <c r="H827" i="13"/>
  <c r="I827" i="13"/>
  <c r="F828" i="13"/>
  <c r="G828" i="13"/>
  <c r="H828" i="13"/>
  <c r="I828" i="13"/>
  <c r="F829" i="13"/>
  <c r="G829" i="13"/>
  <c r="H829" i="13"/>
  <c r="I829" i="13"/>
  <c r="F830" i="13"/>
  <c r="G830" i="13"/>
  <c r="H830" i="13"/>
  <c r="I830" i="13"/>
  <c r="F831" i="13"/>
  <c r="G831" i="13"/>
  <c r="H831" i="13"/>
  <c r="I831" i="13"/>
  <c r="F832" i="13"/>
  <c r="G832" i="13"/>
  <c r="H832" i="13"/>
  <c r="I832" i="13"/>
  <c r="F833" i="13"/>
  <c r="G833" i="13"/>
  <c r="H833" i="13"/>
  <c r="I833" i="13"/>
  <c r="F834" i="13"/>
  <c r="G834" i="13"/>
  <c r="H834" i="13"/>
  <c r="I834" i="13"/>
  <c r="F835" i="13"/>
  <c r="G835" i="13"/>
  <c r="H835" i="13"/>
  <c r="I835" i="13"/>
  <c r="F836" i="13"/>
  <c r="G836" i="13"/>
  <c r="H836" i="13"/>
  <c r="I836" i="13"/>
  <c r="F837" i="13"/>
  <c r="G837" i="13"/>
  <c r="H837" i="13"/>
  <c r="I837" i="13"/>
  <c r="F838" i="13"/>
  <c r="G838" i="13"/>
  <c r="H838" i="13"/>
  <c r="I838" i="13"/>
  <c r="F839" i="13"/>
  <c r="G839" i="13"/>
  <c r="H839" i="13"/>
  <c r="I839" i="13"/>
  <c r="F840" i="13"/>
  <c r="G840" i="13"/>
  <c r="H840" i="13"/>
  <c r="I840" i="13"/>
  <c r="F841" i="13"/>
  <c r="G841" i="13"/>
  <c r="H841" i="13"/>
  <c r="I841" i="13"/>
  <c r="F842" i="13"/>
  <c r="G842" i="13"/>
  <c r="H842" i="13"/>
  <c r="I842" i="13"/>
  <c r="F843" i="13"/>
  <c r="G843" i="13"/>
  <c r="H843" i="13"/>
  <c r="I843" i="13"/>
  <c r="F844" i="13"/>
  <c r="G844" i="13"/>
  <c r="H844" i="13"/>
  <c r="I844" i="13"/>
  <c r="F845" i="13"/>
  <c r="G845" i="13"/>
  <c r="H845" i="13"/>
  <c r="I845" i="13"/>
  <c r="F846" i="13"/>
  <c r="G846" i="13"/>
  <c r="H846" i="13"/>
  <c r="I846" i="13"/>
  <c r="F847" i="13"/>
  <c r="G847" i="13"/>
  <c r="H847" i="13"/>
  <c r="I847" i="13"/>
  <c r="F848" i="13"/>
  <c r="G848" i="13"/>
  <c r="H848" i="13"/>
  <c r="I848" i="13"/>
  <c r="F849" i="13"/>
  <c r="G849" i="13"/>
  <c r="H849" i="13"/>
  <c r="I849" i="13"/>
  <c r="F850" i="13"/>
  <c r="G850" i="13"/>
  <c r="H850" i="13"/>
  <c r="I850" i="13"/>
  <c r="F851" i="13"/>
  <c r="G851" i="13"/>
  <c r="H851" i="13"/>
  <c r="I851" i="13"/>
  <c r="F852" i="13"/>
  <c r="G852" i="13"/>
  <c r="H852" i="13"/>
  <c r="I852" i="13"/>
  <c r="F853" i="13"/>
  <c r="G853" i="13"/>
  <c r="H853" i="13"/>
  <c r="I853" i="13"/>
  <c r="F854" i="13"/>
  <c r="G854" i="13"/>
  <c r="H854" i="13"/>
  <c r="I854" i="13"/>
  <c r="F855" i="13"/>
  <c r="G855" i="13"/>
  <c r="H855" i="13"/>
  <c r="I855" i="13"/>
  <c r="F856" i="13"/>
  <c r="G856" i="13"/>
  <c r="H856" i="13"/>
  <c r="I856" i="13"/>
  <c r="F857" i="13"/>
  <c r="G857" i="13"/>
  <c r="H857" i="13"/>
  <c r="I857" i="13"/>
  <c r="F858" i="13"/>
  <c r="G858" i="13"/>
  <c r="H858" i="13"/>
  <c r="I858" i="13"/>
  <c r="F859" i="13"/>
  <c r="G859" i="13"/>
  <c r="H859" i="13"/>
  <c r="I859" i="13"/>
  <c r="F860" i="13"/>
  <c r="G860" i="13"/>
  <c r="H860" i="13"/>
  <c r="I860" i="13"/>
  <c r="F861" i="13"/>
  <c r="G861" i="13"/>
  <c r="H861" i="13"/>
  <c r="I861" i="13"/>
  <c r="F862" i="13"/>
  <c r="G862" i="13"/>
  <c r="H862" i="13"/>
  <c r="I862" i="13"/>
  <c r="F863" i="13"/>
  <c r="G863" i="13"/>
  <c r="H863" i="13"/>
  <c r="I863" i="13"/>
  <c r="F864" i="13"/>
  <c r="G864" i="13"/>
  <c r="H864" i="13"/>
  <c r="I864" i="13"/>
  <c r="F865" i="13"/>
  <c r="G865" i="13"/>
  <c r="H865" i="13"/>
  <c r="I865" i="13"/>
  <c r="F866" i="13"/>
  <c r="G866" i="13"/>
  <c r="H866" i="13"/>
  <c r="I866" i="13"/>
  <c r="F867" i="13"/>
  <c r="G867" i="13"/>
  <c r="H867" i="13"/>
  <c r="I867" i="13"/>
  <c r="F868" i="13"/>
  <c r="G868" i="13"/>
  <c r="H868" i="13"/>
  <c r="I868" i="13"/>
  <c r="F869" i="13"/>
  <c r="G869" i="13"/>
  <c r="H869" i="13"/>
  <c r="I869" i="13"/>
  <c r="F870" i="13"/>
  <c r="G870" i="13"/>
  <c r="H870" i="13"/>
  <c r="I870" i="13"/>
  <c r="F871" i="13"/>
  <c r="G871" i="13"/>
  <c r="H871" i="13"/>
  <c r="I871" i="13"/>
  <c r="F872" i="13"/>
  <c r="G872" i="13"/>
  <c r="H872" i="13"/>
  <c r="I872" i="13"/>
  <c r="F873" i="13"/>
  <c r="G873" i="13"/>
  <c r="H873" i="13"/>
  <c r="I873" i="13"/>
  <c r="F874" i="13"/>
  <c r="G874" i="13"/>
  <c r="H874" i="13"/>
  <c r="I874" i="13"/>
  <c r="F875" i="13"/>
  <c r="G875" i="13"/>
  <c r="H875" i="13"/>
  <c r="I875" i="13"/>
  <c r="F876" i="13"/>
  <c r="G876" i="13"/>
  <c r="H876" i="13"/>
  <c r="I876" i="13"/>
  <c r="F877" i="13"/>
  <c r="G877" i="13"/>
  <c r="H877" i="13"/>
  <c r="I877" i="13"/>
  <c r="F878" i="13"/>
  <c r="G878" i="13"/>
  <c r="H878" i="13"/>
  <c r="I878" i="13"/>
  <c r="F879" i="13"/>
  <c r="G879" i="13"/>
  <c r="H879" i="13"/>
  <c r="I879" i="13"/>
  <c r="F880" i="13"/>
  <c r="G880" i="13"/>
  <c r="H880" i="13"/>
  <c r="I880" i="13"/>
  <c r="F881" i="13"/>
  <c r="G881" i="13"/>
  <c r="H881" i="13"/>
  <c r="I881" i="13"/>
  <c r="F882" i="13"/>
  <c r="G882" i="13"/>
  <c r="H882" i="13"/>
  <c r="I882" i="13"/>
  <c r="F883" i="13"/>
  <c r="G883" i="13"/>
  <c r="H883" i="13"/>
  <c r="I883" i="13"/>
  <c r="F884" i="13"/>
  <c r="G884" i="13"/>
  <c r="H884" i="13"/>
  <c r="I884" i="13"/>
  <c r="F885" i="13"/>
  <c r="G885" i="13"/>
  <c r="H885" i="13"/>
  <c r="I885" i="13"/>
  <c r="F886" i="13"/>
  <c r="G886" i="13"/>
  <c r="H886" i="13"/>
  <c r="I886" i="13"/>
  <c r="F887" i="13"/>
  <c r="G887" i="13"/>
  <c r="H887" i="13"/>
  <c r="I887" i="13"/>
  <c r="F888" i="13"/>
  <c r="G888" i="13"/>
  <c r="H888" i="13"/>
  <c r="I888" i="13"/>
  <c r="F889" i="13"/>
  <c r="G889" i="13"/>
  <c r="H889" i="13"/>
  <c r="I889" i="13"/>
  <c r="F890" i="13"/>
  <c r="G890" i="13"/>
  <c r="H890" i="13"/>
  <c r="I890" i="13"/>
  <c r="F891" i="13"/>
  <c r="G891" i="13"/>
  <c r="H891" i="13"/>
  <c r="I891" i="13"/>
  <c r="F892" i="13"/>
  <c r="G892" i="13"/>
  <c r="H892" i="13"/>
  <c r="I892" i="13"/>
  <c r="F893" i="13"/>
  <c r="G893" i="13"/>
  <c r="H893" i="13"/>
  <c r="I893" i="13"/>
  <c r="F894" i="13"/>
  <c r="G894" i="13"/>
  <c r="H894" i="13"/>
  <c r="I894" i="13"/>
  <c r="F895" i="13"/>
  <c r="G895" i="13"/>
  <c r="H895" i="13"/>
  <c r="I895" i="13"/>
  <c r="F896" i="13"/>
  <c r="G896" i="13"/>
  <c r="H896" i="13"/>
  <c r="I896" i="13"/>
  <c r="F897" i="13"/>
  <c r="G897" i="13"/>
  <c r="H897" i="13"/>
  <c r="I897" i="13"/>
  <c r="F898" i="13"/>
  <c r="G898" i="13"/>
  <c r="H898" i="13"/>
  <c r="I898" i="13"/>
  <c r="F899" i="13"/>
  <c r="G899" i="13"/>
  <c r="H899" i="13"/>
  <c r="I899" i="13"/>
  <c r="F900" i="13"/>
  <c r="G900" i="13"/>
  <c r="H900" i="13"/>
  <c r="I900" i="13"/>
  <c r="F901" i="13"/>
  <c r="G901" i="13"/>
  <c r="H901" i="13"/>
  <c r="I901" i="13"/>
  <c r="F902" i="13"/>
  <c r="G902" i="13"/>
  <c r="H902" i="13"/>
  <c r="I902" i="13"/>
  <c r="F903" i="13"/>
  <c r="G903" i="13"/>
  <c r="H903" i="13"/>
  <c r="I903" i="13"/>
  <c r="F904" i="13"/>
  <c r="G904" i="13"/>
  <c r="H904" i="13"/>
  <c r="I904" i="13"/>
  <c r="F905" i="13"/>
  <c r="G905" i="13"/>
  <c r="H905" i="13"/>
  <c r="I905" i="13"/>
  <c r="F906" i="13"/>
  <c r="G906" i="13"/>
  <c r="H906" i="13"/>
  <c r="I906" i="13"/>
  <c r="F907" i="13"/>
  <c r="G907" i="13"/>
  <c r="H907" i="13"/>
  <c r="I907" i="13"/>
  <c r="F908" i="13"/>
  <c r="G908" i="13"/>
  <c r="H908" i="13"/>
  <c r="I908" i="13"/>
  <c r="F909" i="13"/>
  <c r="G909" i="13"/>
  <c r="H909" i="13"/>
  <c r="I909" i="13"/>
  <c r="F910" i="13"/>
  <c r="G910" i="13"/>
  <c r="H910" i="13"/>
  <c r="I910" i="13"/>
  <c r="F911" i="13"/>
  <c r="G911" i="13"/>
  <c r="H911" i="13"/>
  <c r="I911" i="13"/>
  <c r="F912" i="13"/>
  <c r="G912" i="13"/>
  <c r="H912" i="13"/>
  <c r="I912" i="13"/>
  <c r="F913" i="13"/>
  <c r="G913" i="13"/>
  <c r="H913" i="13"/>
  <c r="I913" i="13"/>
  <c r="F914" i="13"/>
  <c r="G914" i="13"/>
  <c r="H914" i="13"/>
  <c r="I914" i="13"/>
  <c r="F915" i="13"/>
  <c r="G915" i="13"/>
  <c r="H915" i="13"/>
  <c r="I915" i="13"/>
  <c r="F916" i="13"/>
  <c r="G916" i="13"/>
  <c r="H916" i="13"/>
  <c r="I916" i="13"/>
  <c r="F917" i="13"/>
  <c r="G917" i="13"/>
  <c r="H917" i="13"/>
  <c r="I917" i="13"/>
  <c r="F918" i="13"/>
  <c r="G918" i="13"/>
  <c r="H918" i="13"/>
  <c r="I918" i="13"/>
  <c r="F919" i="13"/>
  <c r="G919" i="13"/>
  <c r="H919" i="13"/>
  <c r="I919" i="13"/>
  <c r="F920" i="13"/>
  <c r="G920" i="13"/>
  <c r="H920" i="13"/>
  <c r="I920" i="13"/>
  <c r="F921" i="13"/>
  <c r="G921" i="13"/>
  <c r="H921" i="13"/>
  <c r="I921" i="13"/>
  <c r="F922" i="13"/>
  <c r="G922" i="13"/>
  <c r="H922" i="13"/>
  <c r="I922" i="13"/>
  <c r="F923" i="13"/>
  <c r="G923" i="13"/>
  <c r="H923" i="13"/>
  <c r="I923" i="13"/>
  <c r="F924" i="13"/>
  <c r="G924" i="13"/>
  <c r="H924" i="13"/>
  <c r="I924" i="13"/>
  <c r="F925" i="13"/>
  <c r="G925" i="13"/>
  <c r="H925" i="13"/>
  <c r="I925" i="13"/>
  <c r="F926" i="13"/>
  <c r="G926" i="13"/>
  <c r="H926" i="13"/>
  <c r="I926" i="13"/>
  <c r="F927" i="13"/>
  <c r="G927" i="13"/>
  <c r="H927" i="13"/>
  <c r="I927" i="13"/>
  <c r="F928" i="13"/>
  <c r="G928" i="13"/>
  <c r="H928" i="13"/>
  <c r="I928" i="13"/>
  <c r="F929" i="13"/>
  <c r="G929" i="13"/>
  <c r="H929" i="13"/>
  <c r="I929" i="13"/>
  <c r="F930" i="13"/>
  <c r="G930" i="13"/>
  <c r="H930" i="13"/>
  <c r="I930" i="13"/>
  <c r="F931" i="13"/>
  <c r="G931" i="13"/>
  <c r="H931" i="13"/>
  <c r="I931" i="13"/>
  <c r="F932" i="13"/>
  <c r="G932" i="13"/>
  <c r="H932" i="13"/>
  <c r="I932" i="13"/>
  <c r="F933" i="13"/>
  <c r="G933" i="13"/>
  <c r="H933" i="13"/>
  <c r="I933" i="13"/>
  <c r="F934" i="13"/>
  <c r="G934" i="13"/>
  <c r="H934" i="13"/>
  <c r="I934" i="13"/>
  <c r="F935" i="13"/>
  <c r="G935" i="13"/>
  <c r="H935" i="13"/>
  <c r="I935" i="13"/>
  <c r="F936" i="13"/>
  <c r="G936" i="13"/>
  <c r="H936" i="13"/>
  <c r="I936" i="13"/>
  <c r="F937" i="13"/>
  <c r="G937" i="13"/>
  <c r="H937" i="13"/>
  <c r="I937" i="13"/>
  <c r="F938" i="13"/>
  <c r="G938" i="13"/>
  <c r="H938" i="13"/>
  <c r="I938" i="13"/>
  <c r="F939" i="13"/>
  <c r="G939" i="13"/>
  <c r="H939" i="13"/>
  <c r="I939" i="13"/>
  <c r="F940" i="13"/>
  <c r="G940" i="13"/>
  <c r="H940" i="13"/>
  <c r="I940" i="13"/>
  <c r="F941" i="13"/>
  <c r="G941" i="13"/>
  <c r="H941" i="13"/>
  <c r="I941" i="13"/>
  <c r="F942" i="13"/>
  <c r="G942" i="13"/>
  <c r="H942" i="13"/>
  <c r="I942" i="13"/>
  <c r="F943" i="13"/>
  <c r="G943" i="13"/>
  <c r="H943" i="13"/>
  <c r="I943" i="13"/>
  <c r="F944" i="13"/>
  <c r="G944" i="13"/>
  <c r="H944" i="13"/>
  <c r="I944" i="13"/>
  <c r="F945" i="13"/>
  <c r="G945" i="13"/>
  <c r="H945" i="13"/>
  <c r="I945" i="13"/>
  <c r="F946" i="13"/>
  <c r="G946" i="13"/>
  <c r="H946" i="13"/>
  <c r="I946" i="13"/>
  <c r="F947" i="13"/>
  <c r="G947" i="13"/>
  <c r="H947" i="13"/>
  <c r="I947" i="13"/>
  <c r="F948" i="13"/>
  <c r="G948" i="13"/>
  <c r="H948" i="13"/>
  <c r="I948" i="13"/>
  <c r="F949" i="13"/>
  <c r="G949" i="13"/>
  <c r="H949" i="13"/>
  <c r="I949" i="13"/>
  <c r="F950" i="13"/>
  <c r="G950" i="13"/>
  <c r="H950" i="13"/>
  <c r="I950" i="13"/>
  <c r="F951" i="13"/>
  <c r="G951" i="13"/>
  <c r="H951" i="13"/>
  <c r="I951" i="13"/>
  <c r="F952" i="13"/>
  <c r="G952" i="13"/>
  <c r="H952" i="13"/>
  <c r="I952" i="13"/>
  <c r="F953" i="13"/>
  <c r="G953" i="13"/>
  <c r="H953" i="13"/>
  <c r="I953" i="13"/>
  <c r="F954" i="13"/>
  <c r="G954" i="13"/>
  <c r="H954" i="13"/>
  <c r="I954" i="13"/>
  <c r="F955" i="13"/>
  <c r="G955" i="13"/>
  <c r="H955" i="13"/>
  <c r="I955" i="13"/>
  <c r="F956" i="13"/>
  <c r="G956" i="13"/>
  <c r="H956" i="13"/>
  <c r="I956" i="13"/>
  <c r="F957" i="13"/>
  <c r="G957" i="13"/>
  <c r="H957" i="13"/>
  <c r="I957" i="13"/>
  <c r="F958" i="13"/>
  <c r="G958" i="13"/>
  <c r="H958" i="13"/>
  <c r="I958" i="13"/>
  <c r="F959" i="13"/>
  <c r="G959" i="13"/>
  <c r="H959" i="13"/>
  <c r="I959" i="13"/>
  <c r="F960" i="13"/>
  <c r="G960" i="13"/>
  <c r="H960" i="13"/>
  <c r="I960" i="13"/>
  <c r="F961" i="13"/>
  <c r="G961" i="13"/>
  <c r="H961" i="13"/>
  <c r="I961" i="13"/>
  <c r="F962" i="13"/>
  <c r="G962" i="13"/>
  <c r="H962" i="13"/>
  <c r="I962" i="13"/>
  <c r="F963" i="13"/>
  <c r="G963" i="13"/>
  <c r="H963" i="13"/>
  <c r="I963" i="13"/>
  <c r="F964" i="13"/>
  <c r="G964" i="13"/>
  <c r="H964" i="13"/>
  <c r="I964" i="13"/>
  <c r="F965" i="13"/>
  <c r="G965" i="13"/>
  <c r="H965" i="13"/>
  <c r="I965" i="13"/>
  <c r="F966" i="13"/>
  <c r="G966" i="13"/>
  <c r="H966" i="13"/>
  <c r="I966" i="13"/>
  <c r="F967" i="13"/>
  <c r="G967" i="13"/>
  <c r="H967" i="13"/>
  <c r="I967" i="13"/>
  <c r="F968" i="13"/>
  <c r="G968" i="13"/>
  <c r="H968" i="13"/>
  <c r="I968" i="13"/>
  <c r="F969" i="13"/>
  <c r="G969" i="13"/>
  <c r="H969" i="13"/>
  <c r="I969" i="13"/>
  <c r="F970" i="13"/>
  <c r="G970" i="13"/>
  <c r="H970" i="13"/>
  <c r="I970" i="13"/>
  <c r="F971" i="13"/>
  <c r="G971" i="13"/>
  <c r="H971" i="13"/>
  <c r="I971" i="13"/>
  <c r="F972" i="13"/>
  <c r="G972" i="13"/>
  <c r="H972" i="13"/>
  <c r="I972" i="13"/>
  <c r="F973" i="13"/>
  <c r="G973" i="13"/>
  <c r="H973" i="13"/>
  <c r="I973" i="13"/>
  <c r="F974" i="13"/>
  <c r="G974" i="13"/>
  <c r="H974" i="13"/>
  <c r="I974" i="13"/>
  <c r="F975" i="13"/>
  <c r="G975" i="13"/>
  <c r="H975" i="13"/>
  <c r="I975" i="13"/>
  <c r="F976" i="13"/>
  <c r="G976" i="13"/>
  <c r="H976" i="13"/>
  <c r="I976" i="13"/>
  <c r="F977" i="13"/>
  <c r="G977" i="13"/>
  <c r="H977" i="13"/>
  <c r="I977" i="13"/>
  <c r="F978" i="13"/>
  <c r="G978" i="13"/>
  <c r="H978" i="13"/>
  <c r="I978" i="13"/>
  <c r="F979" i="13"/>
  <c r="G979" i="13"/>
  <c r="H979" i="13"/>
  <c r="I979" i="13"/>
  <c r="F980" i="13"/>
  <c r="G980" i="13"/>
  <c r="H980" i="13"/>
  <c r="I980" i="13"/>
  <c r="F981" i="13"/>
  <c r="G981" i="13"/>
  <c r="H981" i="13"/>
  <c r="I981" i="13"/>
  <c r="F982" i="13"/>
  <c r="G982" i="13"/>
  <c r="H982" i="13"/>
  <c r="I982" i="13"/>
  <c r="F983" i="13"/>
  <c r="G983" i="13"/>
  <c r="H983" i="13"/>
  <c r="I983" i="13"/>
  <c r="F984" i="13"/>
  <c r="G984" i="13"/>
  <c r="H984" i="13"/>
  <c r="I984" i="13"/>
  <c r="F985" i="13"/>
  <c r="G985" i="13"/>
  <c r="H985" i="13"/>
  <c r="I985" i="13"/>
  <c r="F986" i="13"/>
  <c r="G986" i="13"/>
  <c r="H986" i="13"/>
  <c r="I986" i="13"/>
  <c r="F987" i="13"/>
  <c r="G987" i="13"/>
  <c r="H987" i="13"/>
  <c r="I987" i="13"/>
  <c r="F988" i="13"/>
  <c r="G988" i="13"/>
  <c r="H988" i="13"/>
  <c r="I988" i="13"/>
  <c r="F989" i="13"/>
  <c r="G989" i="13"/>
  <c r="H989" i="13"/>
  <c r="I989" i="13"/>
  <c r="F990" i="13"/>
  <c r="G990" i="13"/>
  <c r="H990" i="13"/>
  <c r="I990" i="13"/>
  <c r="F991" i="13"/>
  <c r="G991" i="13"/>
  <c r="H991" i="13"/>
  <c r="I991" i="13"/>
  <c r="F992" i="13"/>
  <c r="G992" i="13"/>
  <c r="H992" i="13"/>
  <c r="I992" i="13"/>
  <c r="F993" i="13"/>
  <c r="G993" i="13"/>
  <c r="H993" i="13"/>
  <c r="I993" i="13"/>
  <c r="F994" i="13"/>
  <c r="G994" i="13"/>
  <c r="H994" i="13"/>
  <c r="I994" i="13"/>
  <c r="F995" i="13"/>
  <c r="G995" i="13"/>
  <c r="H995" i="13"/>
  <c r="I995" i="13"/>
  <c r="F996" i="13"/>
  <c r="G996" i="13"/>
  <c r="H996" i="13"/>
  <c r="I996" i="13"/>
  <c r="F997" i="13"/>
  <c r="G997" i="13"/>
  <c r="H997" i="13"/>
  <c r="I997" i="13"/>
  <c r="F998" i="13"/>
  <c r="G998" i="13"/>
  <c r="H998" i="13"/>
  <c r="I998" i="13"/>
  <c r="F999" i="13"/>
  <c r="G999" i="13"/>
  <c r="H999" i="13"/>
  <c r="I999" i="13"/>
  <c r="F1000" i="13"/>
  <c r="G1000" i="13"/>
  <c r="H1000" i="13"/>
  <c r="I1000" i="13"/>
  <c r="F1001" i="13"/>
  <c r="G1001" i="13"/>
  <c r="H1001" i="13"/>
  <c r="I1001" i="13"/>
  <c r="F1002" i="13"/>
  <c r="G1002" i="13"/>
  <c r="H1002" i="13"/>
  <c r="I1002" i="13"/>
  <c r="F1003" i="13"/>
  <c r="G1003" i="13"/>
  <c r="H1003" i="13"/>
  <c r="I1003" i="13"/>
  <c r="F1004" i="13"/>
  <c r="G1004" i="13"/>
  <c r="H1004" i="13"/>
  <c r="I1004" i="13"/>
  <c r="F1005" i="13"/>
  <c r="G1005" i="13"/>
  <c r="H1005" i="13"/>
  <c r="I1005" i="13"/>
  <c r="F1006" i="13"/>
  <c r="G1006" i="13"/>
  <c r="H1006" i="13"/>
  <c r="I1006" i="13"/>
  <c r="F1007" i="13"/>
  <c r="G1007" i="13"/>
  <c r="H1007" i="13"/>
  <c r="I1007" i="13"/>
  <c r="F1008" i="13"/>
  <c r="G1008" i="13"/>
  <c r="H1008" i="13"/>
  <c r="I1008" i="13"/>
  <c r="F1009" i="13"/>
  <c r="G1009" i="13"/>
  <c r="H1009" i="13"/>
  <c r="I1009" i="13"/>
  <c r="F1010" i="13"/>
  <c r="G1010" i="13"/>
  <c r="H1010" i="13"/>
  <c r="I1010" i="13"/>
  <c r="K17" i="13"/>
  <c r="L17" i="13" s="1"/>
  <c r="T16" i="13" s="1"/>
  <c r="K16" i="13"/>
  <c r="K15" i="13"/>
  <c r="S14" i="13" s="1"/>
  <c r="K14" i="13"/>
  <c r="L14" i="13" s="1"/>
  <c r="T13" i="13" s="1"/>
  <c r="P13" i="13"/>
  <c r="O13" i="13"/>
  <c r="H13" i="13"/>
  <c r="I11" i="13"/>
  <c r="H11" i="13"/>
  <c r="H45" i="13" s="1"/>
  <c r="G11" i="13"/>
  <c r="F11" i="13"/>
  <c r="F1011" i="13" s="1"/>
  <c r="C11" i="13"/>
  <c r="T16" i="12"/>
  <c r="S16" i="12"/>
  <c r="S14" i="12"/>
  <c r="T13" i="12"/>
  <c r="S13" i="12"/>
  <c r="P13" i="12"/>
  <c r="O13" i="12"/>
  <c r="M13" i="12"/>
  <c r="AB12" i="12"/>
  <c r="AB20" i="12" s="1"/>
  <c r="I11" i="12"/>
  <c r="H11" i="12"/>
  <c r="G11" i="12"/>
  <c r="F11" i="12"/>
  <c r="C11" i="12"/>
  <c r="AO12" i="14" l="1"/>
  <c r="AV13" i="14" s="1"/>
  <c r="Y12" i="14"/>
  <c r="AP12" i="14"/>
  <c r="AW13" i="14" s="1"/>
  <c r="M13" i="13"/>
  <c r="S16" i="13"/>
  <c r="H19" i="13"/>
  <c r="H24" i="13"/>
  <c r="H26" i="13"/>
  <c r="H29" i="13"/>
  <c r="H44" i="13"/>
  <c r="H15" i="13"/>
  <c r="H16" i="13"/>
  <c r="H18" i="13"/>
  <c r="H23" i="13"/>
  <c r="H25" i="13"/>
  <c r="H27" i="13"/>
  <c r="H43" i="13"/>
  <c r="X14" i="13"/>
  <c r="Z12" i="13"/>
  <c r="Z20" i="13" s="1"/>
  <c r="F13" i="13"/>
  <c r="F16" i="13"/>
  <c r="F36" i="13"/>
  <c r="F38" i="13"/>
  <c r="F223" i="13"/>
  <c r="F231" i="13"/>
  <c r="F239" i="13"/>
  <c r="F247" i="13"/>
  <c r="F255" i="13"/>
  <c r="S13" i="13"/>
  <c r="X13" i="13" s="1"/>
  <c r="F15" i="13"/>
  <c r="F18" i="13"/>
  <c r="F19" i="13"/>
  <c r="F23" i="13"/>
  <c r="F24" i="13"/>
  <c r="F25" i="13"/>
  <c r="F26" i="13"/>
  <c r="F27" i="13"/>
  <c r="F29" i="13"/>
  <c r="F30" i="13"/>
  <c r="F37" i="13"/>
  <c r="F227" i="13"/>
  <c r="F235" i="13"/>
  <c r="F243" i="13"/>
  <c r="F251" i="13"/>
  <c r="Z12" i="12"/>
  <c r="Z20" i="12" s="1"/>
  <c r="AE14" i="13"/>
  <c r="AM13" i="13"/>
  <c r="X21" i="13"/>
  <c r="X22" i="13"/>
  <c r="AE15" i="13"/>
  <c r="AM14" i="13"/>
  <c r="G1012" i="13"/>
  <c r="G1011" i="13"/>
  <c r="G258" i="13"/>
  <c r="G257" i="13"/>
  <c r="G256" i="13"/>
  <c r="G255" i="13"/>
  <c r="G254" i="13"/>
  <c r="G253" i="13"/>
  <c r="G252" i="13"/>
  <c r="G251" i="13"/>
  <c r="G250" i="13"/>
  <c r="G249" i="13"/>
  <c r="G248" i="13"/>
  <c r="G247" i="13"/>
  <c r="G246" i="13"/>
  <c r="G245" i="13"/>
  <c r="G244" i="13"/>
  <c r="G243" i="13"/>
  <c r="G242" i="13"/>
  <c r="G241" i="13"/>
  <c r="G240" i="13"/>
  <c r="G239" i="13"/>
  <c r="G238" i="13"/>
  <c r="G237" i="13"/>
  <c r="G236" i="13"/>
  <c r="G235" i="13"/>
  <c r="G234"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45" i="13"/>
  <c r="G44" i="13"/>
  <c r="G43" i="13"/>
  <c r="G38" i="13"/>
  <c r="G37" i="13"/>
  <c r="G36" i="13"/>
  <c r="I1012" i="13"/>
  <c r="I1011" i="13"/>
  <c r="I258" i="13"/>
  <c r="I257" i="13"/>
  <c r="I256" i="13"/>
  <c r="I255" i="13"/>
  <c r="I254" i="13"/>
  <c r="I253" i="13"/>
  <c r="I252" i="13"/>
  <c r="I251" i="13"/>
  <c r="I250" i="13"/>
  <c r="I249" i="13"/>
  <c r="I248" i="13"/>
  <c r="I247" i="13"/>
  <c r="I246" i="13"/>
  <c r="I245" i="13"/>
  <c r="I244" i="13"/>
  <c r="I243" i="13"/>
  <c r="I242" i="13"/>
  <c r="I241" i="13"/>
  <c r="I240" i="13"/>
  <c r="I239" i="13"/>
  <c r="I238" i="13"/>
  <c r="I237" i="13"/>
  <c r="I236" i="13"/>
  <c r="I235" i="13"/>
  <c r="I234" i="13"/>
  <c r="I233" i="13"/>
  <c r="I232" i="13"/>
  <c r="I231" i="13"/>
  <c r="I230" i="13"/>
  <c r="I229" i="13"/>
  <c r="I228" i="13"/>
  <c r="I227" i="13"/>
  <c r="I226" i="13"/>
  <c r="I225" i="13"/>
  <c r="I224" i="13"/>
  <c r="I223" i="13"/>
  <c r="I222" i="13"/>
  <c r="I221" i="13"/>
  <c r="I220" i="13"/>
  <c r="I45" i="13"/>
  <c r="I44" i="13"/>
  <c r="I43" i="13"/>
  <c r="I38" i="13"/>
  <c r="I37" i="13"/>
  <c r="I36" i="13"/>
  <c r="AO12" i="13"/>
  <c r="AV13" i="13" s="1"/>
  <c r="G14" i="13"/>
  <c r="I14" i="13"/>
  <c r="G17" i="13"/>
  <c r="I17" i="13"/>
  <c r="G20" i="13"/>
  <c r="I20" i="13"/>
  <c r="G21" i="13"/>
  <c r="I21" i="13"/>
  <c r="G22" i="13"/>
  <c r="I22" i="13"/>
  <c r="G28" i="13"/>
  <c r="I28" i="13"/>
  <c r="I30" i="13"/>
  <c r="I31" i="13"/>
  <c r="G32" i="13"/>
  <c r="G33" i="13"/>
  <c r="G34" i="13"/>
  <c r="G35" i="13"/>
  <c r="I39" i="13"/>
  <c r="I40" i="13"/>
  <c r="I41" i="13"/>
  <c r="I42"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G104" i="13"/>
  <c r="G105" i="13"/>
  <c r="G106" i="13"/>
  <c r="G107" i="13"/>
  <c r="G108" i="13"/>
  <c r="G109" i="13"/>
  <c r="G110" i="13"/>
  <c r="G111" i="13"/>
  <c r="G112" i="13"/>
  <c r="G113" i="13"/>
  <c r="G114" i="13"/>
  <c r="G115" i="13"/>
  <c r="G116" i="13"/>
  <c r="G117" i="13"/>
  <c r="G118" i="13"/>
  <c r="G119" i="13"/>
  <c r="G120" i="13"/>
  <c r="G121" i="13"/>
  <c r="G122" i="13"/>
  <c r="G123" i="13"/>
  <c r="G124" i="13"/>
  <c r="G125" i="13"/>
  <c r="G126" i="13"/>
  <c r="G127" i="13"/>
  <c r="G128" i="13"/>
  <c r="G129" i="13"/>
  <c r="G130" i="13"/>
  <c r="G131" i="13"/>
  <c r="G132" i="13"/>
  <c r="G133" i="13"/>
  <c r="G134" i="13"/>
  <c r="G135" i="13"/>
  <c r="G136" i="13"/>
  <c r="G137" i="13"/>
  <c r="G138" i="13"/>
  <c r="G139" i="13"/>
  <c r="G140" i="13"/>
  <c r="G141" i="13"/>
  <c r="G142" i="13"/>
  <c r="G143" i="13"/>
  <c r="G144" i="13"/>
  <c r="G145" i="13"/>
  <c r="G146" i="13"/>
  <c r="G147" i="13"/>
  <c r="G148" i="13"/>
  <c r="G149" i="13"/>
  <c r="G150" i="13"/>
  <c r="G151" i="13"/>
  <c r="G152" i="13"/>
  <c r="G153" i="13"/>
  <c r="G154" i="13"/>
  <c r="G155" i="13"/>
  <c r="G156" i="13"/>
  <c r="I157" i="13"/>
  <c r="I159" i="13"/>
  <c r="I161" i="13"/>
  <c r="I163" i="13"/>
  <c r="I165" i="13"/>
  <c r="I167" i="13"/>
  <c r="I169" i="13"/>
  <c r="I171" i="13"/>
  <c r="I173" i="13"/>
  <c r="I175" i="13"/>
  <c r="I177" i="13"/>
  <c r="I179" i="13"/>
  <c r="I181" i="13"/>
  <c r="I183" i="13"/>
  <c r="I185" i="13"/>
  <c r="I187" i="13"/>
  <c r="I189" i="13"/>
  <c r="I191" i="13"/>
  <c r="I193" i="13"/>
  <c r="I195" i="13"/>
  <c r="I197" i="13"/>
  <c r="I199" i="13"/>
  <c r="I201" i="13"/>
  <c r="I203" i="13"/>
  <c r="I205" i="13"/>
  <c r="I207" i="13"/>
  <c r="I209" i="13"/>
  <c r="I211" i="13"/>
  <c r="I213" i="13"/>
  <c r="I215" i="13"/>
  <c r="I217" i="13"/>
  <c r="I219"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012" i="13"/>
  <c r="F258" i="13"/>
  <c r="F256" i="13"/>
  <c r="F254" i="13"/>
  <c r="F252" i="13"/>
  <c r="F250" i="13"/>
  <c r="F248" i="13"/>
  <c r="F246" i="13"/>
  <c r="F244" i="13"/>
  <c r="F242" i="13"/>
  <c r="F240" i="13"/>
  <c r="F238" i="13"/>
  <c r="F236" i="13"/>
  <c r="F234" i="13"/>
  <c r="F232" i="13"/>
  <c r="F230" i="13"/>
  <c r="F228" i="13"/>
  <c r="F226" i="13"/>
  <c r="F224" i="13"/>
  <c r="F222"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2" i="13"/>
  <c r="F41" i="13"/>
  <c r="F40" i="13"/>
  <c r="F39" i="13"/>
  <c r="F35" i="13"/>
  <c r="F34" i="13"/>
  <c r="F33" i="13"/>
  <c r="F32" i="13"/>
  <c r="F31" i="13"/>
  <c r="H1012" i="13"/>
  <c r="H1011" i="13"/>
  <c r="H258" i="13"/>
  <c r="H257" i="13"/>
  <c r="H256" i="13"/>
  <c r="H255" i="13"/>
  <c r="H254" i="13"/>
  <c r="H253" i="13"/>
  <c r="H252" i="13"/>
  <c r="H251" i="13"/>
  <c r="H250" i="13"/>
  <c r="H249" i="13"/>
  <c r="H248" i="13"/>
  <c r="H247" i="13"/>
  <c r="H246" i="13"/>
  <c r="H245" i="13"/>
  <c r="H244" i="13"/>
  <c r="H243" i="13"/>
  <c r="H242" i="13"/>
  <c r="H241" i="13"/>
  <c r="H240" i="13"/>
  <c r="H239" i="13"/>
  <c r="H238" i="13"/>
  <c r="H237" i="13"/>
  <c r="H236" i="13"/>
  <c r="H235" i="13"/>
  <c r="H234" i="13"/>
  <c r="H233" i="13"/>
  <c r="H232" i="13"/>
  <c r="H231" i="13"/>
  <c r="H230" i="13"/>
  <c r="H229" i="13"/>
  <c r="H228" i="13"/>
  <c r="H227" i="13"/>
  <c r="H226" i="13"/>
  <c r="H225" i="13"/>
  <c r="H224" i="13"/>
  <c r="H223" i="13"/>
  <c r="H222" i="13"/>
  <c r="H221" i="13"/>
  <c r="H220" i="13"/>
  <c r="H219" i="13"/>
  <c r="H218" i="13"/>
  <c r="H217" i="13"/>
  <c r="H216" i="13"/>
  <c r="H215" i="13"/>
  <c r="H214" i="13"/>
  <c r="H213" i="13"/>
  <c r="H212" i="13"/>
  <c r="H211" i="13"/>
  <c r="H210" i="13"/>
  <c r="H209" i="13"/>
  <c r="H208" i="13"/>
  <c r="H207" i="13"/>
  <c r="H206" i="13"/>
  <c r="H205" i="13"/>
  <c r="H204" i="13"/>
  <c r="H203" i="13"/>
  <c r="H202" i="13"/>
  <c r="H201" i="13"/>
  <c r="H200" i="13"/>
  <c r="H199" i="13"/>
  <c r="H198" i="13"/>
  <c r="H197" i="13"/>
  <c r="H196" i="13"/>
  <c r="H195" i="13"/>
  <c r="H194" i="13"/>
  <c r="H193" i="13"/>
  <c r="H192" i="13"/>
  <c r="H191" i="13"/>
  <c r="H190" i="13"/>
  <c r="H189" i="13"/>
  <c r="H188" i="13"/>
  <c r="H187" i="13"/>
  <c r="H186" i="13"/>
  <c r="H185" i="13"/>
  <c r="H184" i="13"/>
  <c r="H183" i="13"/>
  <c r="H182" i="13"/>
  <c r="H181" i="13"/>
  <c r="H180" i="13"/>
  <c r="H179" i="13"/>
  <c r="H178" i="13"/>
  <c r="H177" i="13"/>
  <c r="H176" i="13"/>
  <c r="H175" i="13"/>
  <c r="H174" i="13"/>
  <c r="H173" i="13"/>
  <c r="H172" i="13"/>
  <c r="H171" i="13"/>
  <c r="H170" i="13"/>
  <c r="H169" i="13"/>
  <c r="H168" i="13"/>
  <c r="H167" i="13"/>
  <c r="H166" i="13"/>
  <c r="H165" i="13"/>
  <c r="H164" i="13"/>
  <c r="H163" i="13"/>
  <c r="H162" i="13"/>
  <c r="H161" i="13"/>
  <c r="H160" i="13"/>
  <c r="H159" i="13"/>
  <c r="H158" i="13"/>
  <c r="H157" i="13"/>
  <c r="H156" i="13"/>
  <c r="H155" i="13"/>
  <c r="H154" i="13"/>
  <c r="H153" i="13"/>
  <c r="H152" i="13"/>
  <c r="H151" i="13"/>
  <c r="H150" i="13"/>
  <c r="H149" i="13"/>
  <c r="H148" i="13"/>
  <c r="H147" i="13"/>
  <c r="H146" i="13"/>
  <c r="H145" i="13"/>
  <c r="H144" i="13"/>
  <c r="H143" i="13"/>
  <c r="H142" i="13"/>
  <c r="H141" i="13"/>
  <c r="H140" i="13"/>
  <c r="H139" i="13"/>
  <c r="H138" i="13"/>
  <c r="H137" i="13"/>
  <c r="H136" i="13"/>
  <c r="H135" i="13"/>
  <c r="H134" i="13"/>
  <c r="H133" i="13"/>
  <c r="H132" i="13"/>
  <c r="H131" i="13"/>
  <c r="H130" i="13"/>
  <c r="H129" i="13"/>
  <c r="H128" i="13"/>
  <c r="H127" i="13"/>
  <c r="H126" i="13"/>
  <c r="H125" i="13"/>
  <c r="H124" i="13"/>
  <c r="H123" i="13"/>
  <c r="H122" i="13"/>
  <c r="H121" i="13"/>
  <c r="H120" i="13"/>
  <c r="H119" i="13"/>
  <c r="H118" i="13"/>
  <c r="H117" i="13"/>
  <c r="H116" i="13"/>
  <c r="H115" i="13"/>
  <c r="H114" i="13"/>
  <c r="H113" i="13"/>
  <c r="H112" i="13"/>
  <c r="H111" i="13"/>
  <c r="H110" i="13"/>
  <c r="H109" i="13"/>
  <c r="H108" i="13"/>
  <c r="H107" i="13"/>
  <c r="H106" i="13"/>
  <c r="H105" i="13"/>
  <c r="H104" i="13"/>
  <c r="H103" i="13"/>
  <c r="H102" i="13"/>
  <c r="H101" i="13"/>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2" i="13"/>
  <c r="H41" i="13"/>
  <c r="H40" i="13"/>
  <c r="H39" i="13"/>
  <c r="H35" i="13"/>
  <c r="H34" i="13"/>
  <c r="H33" i="13"/>
  <c r="H32" i="13"/>
  <c r="H31" i="13"/>
  <c r="H30" i="13"/>
  <c r="Y12" i="13"/>
  <c r="G13" i="13"/>
  <c r="I13" i="13"/>
  <c r="N13" i="13"/>
  <c r="F14" i="13"/>
  <c r="H14" i="13"/>
  <c r="G15" i="13"/>
  <c r="I15" i="13"/>
  <c r="L15" i="13"/>
  <c r="S15" i="13"/>
  <c r="G16" i="13"/>
  <c r="I16" i="13"/>
  <c r="L16" i="13"/>
  <c r="F17" i="13"/>
  <c r="H17" i="13"/>
  <c r="G18" i="13"/>
  <c r="I18" i="13"/>
  <c r="G19" i="13"/>
  <c r="I19" i="13"/>
  <c r="F20" i="13"/>
  <c r="H20" i="13"/>
  <c r="F21" i="13"/>
  <c r="H21" i="13"/>
  <c r="F22" i="13"/>
  <c r="H22" i="13"/>
  <c r="G23" i="13"/>
  <c r="I23" i="13"/>
  <c r="G24" i="13"/>
  <c r="I24" i="13"/>
  <c r="G25" i="13"/>
  <c r="I25" i="13"/>
  <c r="G26" i="13"/>
  <c r="I26" i="13"/>
  <c r="G27" i="13"/>
  <c r="I27" i="13"/>
  <c r="F28" i="13"/>
  <c r="H28" i="13"/>
  <c r="G29" i="13"/>
  <c r="I29" i="13"/>
  <c r="G30" i="13"/>
  <c r="G31" i="13"/>
  <c r="I32" i="13"/>
  <c r="I33" i="13"/>
  <c r="I34" i="13"/>
  <c r="I35" i="13"/>
  <c r="H36" i="13"/>
  <c r="H37" i="13"/>
  <c r="H38" i="13"/>
  <c r="G39" i="13"/>
  <c r="G40" i="13"/>
  <c r="G41" i="13"/>
  <c r="G42" i="13"/>
  <c r="F43" i="13"/>
  <c r="F44" i="13"/>
  <c r="F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94" i="13"/>
  <c r="I95" i="13"/>
  <c r="I96" i="13"/>
  <c r="I97" i="13"/>
  <c r="I98" i="13"/>
  <c r="I99" i="13"/>
  <c r="I100" i="13"/>
  <c r="I101" i="13"/>
  <c r="I102" i="13"/>
  <c r="I103" i="13"/>
  <c r="I104" i="13"/>
  <c r="I105" i="13"/>
  <c r="I106" i="13"/>
  <c r="I107" i="13"/>
  <c r="I108" i="13"/>
  <c r="I109" i="13"/>
  <c r="I110" i="13"/>
  <c r="I111" i="13"/>
  <c r="I112" i="13"/>
  <c r="I113" i="13"/>
  <c r="I114" i="13"/>
  <c r="I115" i="13"/>
  <c r="I116" i="13"/>
  <c r="I117" i="13"/>
  <c r="I118" i="13"/>
  <c r="I119" i="13"/>
  <c r="I120" i="13"/>
  <c r="I121" i="13"/>
  <c r="I122" i="13"/>
  <c r="I123" i="13"/>
  <c r="I124" i="13"/>
  <c r="I125" i="13"/>
  <c r="I126" i="13"/>
  <c r="I127" i="13"/>
  <c r="I128" i="13"/>
  <c r="I129" i="13"/>
  <c r="I130" i="13"/>
  <c r="I131" i="13"/>
  <c r="I132" i="13"/>
  <c r="I133" i="13"/>
  <c r="I134" i="13"/>
  <c r="I135" i="13"/>
  <c r="I136" i="13"/>
  <c r="I137" i="13"/>
  <c r="I138" i="13"/>
  <c r="I139" i="13"/>
  <c r="I140" i="13"/>
  <c r="I141" i="13"/>
  <c r="I142" i="13"/>
  <c r="I143" i="13"/>
  <c r="I144" i="13"/>
  <c r="I145" i="13"/>
  <c r="I146" i="13"/>
  <c r="I147" i="13"/>
  <c r="I148" i="13"/>
  <c r="I149" i="13"/>
  <c r="I150" i="13"/>
  <c r="I151" i="13"/>
  <c r="I152" i="13"/>
  <c r="I153" i="13"/>
  <c r="I154" i="13"/>
  <c r="I155" i="13"/>
  <c r="I156" i="13"/>
  <c r="I158" i="13"/>
  <c r="I160" i="13"/>
  <c r="I162" i="13"/>
  <c r="I164" i="13"/>
  <c r="I166" i="13"/>
  <c r="I168" i="13"/>
  <c r="I170" i="13"/>
  <c r="I172" i="13"/>
  <c r="I174" i="13"/>
  <c r="I176" i="13"/>
  <c r="I178" i="13"/>
  <c r="I180" i="13"/>
  <c r="I182" i="13"/>
  <c r="I184" i="13"/>
  <c r="I186" i="13"/>
  <c r="I188" i="13"/>
  <c r="I190" i="13"/>
  <c r="I192" i="13"/>
  <c r="I194" i="13"/>
  <c r="I196" i="13"/>
  <c r="I198" i="13"/>
  <c r="I200" i="13"/>
  <c r="I202" i="13"/>
  <c r="I204" i="13"/>
  <c r="I206" i="13"/>
  <c r="I208" i="13"/>
  <c r="I210" i="13"/>
  <c r="I212" i="13"/>
  <c r="I214" i="13"/>
  <c r="I216" i="13"/>
  <c r="I218" i="13"/>
  <c r="F221" i="13"/>
  <c r="F225" i="13"/>
  <c r="F229" i="13"/>
  <c r="F233" i="13"/>
  <c r="F237" i="13"/>
  <c r="F241" i="13"/>
  <c r="F245" i="13"/>
  <c r="F249" i="13"/>
  <c r="F253" i="13"/>
  <c r="F257" i="13"/>
  <c r="AO12" i="12"/>
  <c r="AV13" i="12" s="1"/>
  <c r="AQ12" i="12"/>
  <c r="AX13" i="12" s="1"/>
  <c r="Y12" i="12"/>
  <c r="N13" i="12"/>
  <c r="S15" i="12"/>
  <c r="AT15" i="14" l="1"/>
  <c r="AB12" i="14"/>
  <c r="T17" i="14"/>
  <c r="AN12" i="14"/>
  <c r="AU13" i="14" s="1"/>
  <c r="Y20" i="14"/>
  <c r="X16" i="13"/>
  <c r="AB12" i="13"/>
  <c r="M14" i="13"/>
  <c r="P14" i="13"/>
  <c r="P15" i="13"/>
  <c r="AB14" i="13" s="1"/>
  <c r="M16" i="13"/>
  <c r="O15" i="13"/>
  <c r="AB13" i="13"/>
  <c r="T15" i="13"/>
  <c r="N16" i="13"/>
  <c r="N15" i="13"/>
  <c r="N17" i="13"/>
  <c r="Z16" i="13" s="1"/>
  <c r="N14" i="13"/>
  <c r="O16" i="13"/>
  <c r="M15" i="13"/>
  <c r="Q15" i="13" s="1"/>
  <c r="P16" i="13"/>
  <c r="AH14" i="13"/>
  <c r="AF14" i="13"/>
  <c r="O14" i="13"/>
  <c r="AA12" i="13"/>
  <c r="X15" i="13"/>
  <c r="T14" i="13"/>
  <c r="P17" i="13"/>
  <c r="Y20" i="13"/>
  <c r="AN12" i="13"/>
  <c r="AU13" i="13" s="1"/>
  <c r="L18" i="13"/>
  <c r="AH15" i="13"/>
  <c r="AF15" i="13"/>
  <c r="M17" i="13"/>
  <c r="AX12" i="13"/>
  <c r="AT15" i="13" s="1"/>
  <c r="AT14" i="13"/>
  <c r="O17" i="13"/>
  <c r="T15" i="12"/>
  <c r="AA12" i="12"/>
  <c r="T14" i="12"/>
  <c r="T17" i="12" s="1"/>
  <c r="Y20" i="12"/>
  <c r="AN12" i="12"/>
  <c r="AU13" i="12" s="1"/>
  <c r="AB20" i="14" l="1"/>
  <c r="AQ12" i="14"/>
  <c r="AX13" i="14" s="1"/>
  <c r="U17" i="14"/>
  <c r="T17" i="13"/>
  <c r="AB20" i="13"/>
  <c r="AQ12" i="13"/>
  <c r="AX13" i="13" s="1"/>
  <c r="X24" i="13"/>
  <c r="AM16" i="13"/>
  <c r="AE17" i="13"/>
  <c r="Y14" i="13"/>
  <c r="P18" i="13"/>
  <c r="Z14" i="13"/>
  <c r="Q16" i="13"/>
  <c r="M18" i="13"/>
  <c r="U13" i="13"/>
  <c r="U16" i="13"/>
  <c r="U14" i="13"/>
  <c r="AM15" i="13"/>
  <c r="AA15" i="13"/>
  <c r="Y15" i="13"/>
  <c r="X23" i="13"/>
  <c r="AE16" i="13"/>
  <c r="AB15" i="13"/>
  <c r="Z15" i="13"/>
  <c r="U15" i="13"/>
  <c r="Q17" i="13"/>
  <c r="AB16" i="13" s="1"/>
  <c r="Y16" i="13"/>
  <c r="AA20" i="13"/>
  <c r="AP12" i="13"/>
  <c r="AW13" i="13" s="1"/>
  <c r="AA13" i="13"/>
  <c r="AA14" i="13"/>
  <c r="AA16" i="13"/>
  <c r="O18" i="13"/>
  <c r="N18" i="13"/>
  <c r="Z13" i="13"/>
  <c r="Q14" i="13"/>
  <c r="AA20" i="12"/>
  <c r="AP12" i="12"/>
  <c r="AW13" i="12" s="1"/>
  <c r="AA17" i="14" l="1"/>
  <c r="Z17" i="14"/>
  <c r="AA25" i="14"/>
  <c r="AB17" i="14"/>
  <c r="AH17" i="13"/>
  <c r="AF17" i="13"/>
  <c r="Z17" i="13"/>
  <c r="Z21" i="13" s="1"/>
  <c r="AH16" i="13"/>
  <c r="AF16" i="13"/>
  <c r="AC15" i="13"/>
  <c r="AO15" i="13" s="1"/>
  <c r="Q18" i="13"/>
  <c r="Y13" i="13"/>
  <c r="AA17" i="13"/>
  <c r="AA22" i="13" s="1"/>
  <c r="AC16" i="13"/>
  <c r="AO16" i="13" s="1"/>
  <c r="AB17" i="13"/>
  <c r="AB24" i="13" s="1"/>
  <c r="U17" i="13"/>
  <c r="AC14" i="13"/>
  <c r="AP14" i="13" s="1"/>
  <c r="K42" i="12"/>
  <c r="K45" i="12" s="1"/>
  <c r="Y17" i="14" l="1"/>
  <c r="AY14" i="14"/>
  <c r="AH18" i="14"/>
  <c r="AF18" i="14"/>
  <c r="AB23" i="13"/>
  <c r="AA23" i="13"/>
  <c r="AQ15" i="13"/>
  <c r="Z23" i="13"/>
  <c r="AN16" i="13"/>
  <c r="AP15" i="13"/>
  <c r="AA24" i="13"/>
  <c r="AN15" i="13"/>
  <c r="AA21" i="13"/>
  <c r="AP16" i="13"/>
  <c r="Y17" i="13"/>
  <c r="AC13" i="13"/>
  <c r="AH18" i="13"/>
  <c r="AI16" i="13" s="1"/>
  <c r="AQ14" i="13"/>
  <c r="AN14" i="13"/>
  <c r="AO14" i="13"/>
  <c r="AB22" i="13"/>
  <c r="AB21" i="13"/>
  <c r="AF18" i="13"/>
  <c r="AG16" i="13" s="1"/>
  <c r="AQ16" i="13"/>
  <c r="Z24" i="13"/>
  <c r="Z22" i="13"/>
  <c r="AH18" i="12"/>
  <c r="AM27" i="12"/>
  <c r="AF18" i="12"/>
  <c r="AM23" i="12"/>
  <c r="K17" i="1"/>
  <c r="L17" i="1" s="1"/>
  <c r="T16" i="1" s="1"/>
  <c r="K16" i="1"/>
  <c r="S15" i="1" s="1"/>
  <c r="K15" i="1"/>
  <c r="S14" i="1" s="1"/>
  <c r="K14" i="1"/>
  <c r="S13" i="1" s="1"/>
  <c r="N13" i="1"/>
  <c r="I11" i="1"/>
  <c r="H11" i="1"/>
  <c r="H45" i="1" s="1"/>
  <c r="G11" i="1"/>
  <c r="F11" i="1"/>
  <c r="F259" i="1" s="1"/>
  <c r="C11" i="1"/>
  <c r="Z25" i="14" l="1"/>
  <c r="AC17" i="14"/>
  <c r="Y25" i="14"/>
  <c r="AB25" i="14"/>
  <c r="AR15" i="13"/>
  <c r="AA25" i="13"/>
  <c r="Z25" i="13"/>
  <c r="AB25" i="13"/>
  <c r="AR16" i="13"/>
  <c r="AM31" i="12"/>
  <c r="AJ16" i="13"/>
  <c r="AK16" i="13" s="1"/>
  <c r="AC17" i="13"/>
  <c r="AQ13" i="13"/>
  <c r="AX14" i="13" s="1"/>
  <c r="AP13" i="13"/>
  <c r="AW14" i="13" s="1"/>
  <c r="AO13" i="13"/>
  <c r="AV14" i="13" s="1"/>
  <c r="Y22" i="13"/>
  <c r="Y24" i="13"/>
  <c r="Y23" i="13"/>
  <c r="AG17" i="13"/>
  <c r="AG15" i="13"/>
  <c r="AG14" i="13"/>
  <c r="AR14" i="13"/>
  <c r="AI17" i="13"/>
  <c r="AI15" i="13"/>
  <c r="AI14" i="13"/>
  <c r="AN13" i="13"/>
  <c r="Y21" i="13"/>
  <c r="P13" i="1"/>
  <c r="S16" i="1"/>
  <c r="X16" i="1" s="1"/>
  <c r="AM16" i="1" s="1"/>
  <c r="X14" i="1"/>
  <c r="AB12" i="1"/>
  <c r="AB20" i="1" s="1"/>
  <c r="X15" i="1"/>
  <c r="Z12" i="1"/>
  <c r="Z20" i="1" s="1"/>
  <c r="H14" i="1"/>
  <c r="L15" i="1"/>
  <c r="T14" i="1" s="1"/>
  <c r="F16" i="1"/>
  <c r="F18" i="1"/>
  <c r="F19" i="1"/>
  <c r="F23" i="1"/>
  <c r="F27" i="1"/>
  <c r="F28" i="1"/>
  <c r="F31" i="1"/>
  <c r="H35" i="1"/>
  <c r="F40" i="1"/>
  <c r="H44" i="1"/>
  <c r="F223" i="1"/>
  <c r="F231" i="1"/>
  <c r="F239" i="1"/>
  <c r="F247" i="1"/>
  <c r="F255" i="1"/>
  <c r="F13" i="1"/>
  <c r="F14" i="1"/>
  <c r="H16" i="1"/>
  <c r="H18" i="1"/>
  <c r="H19" i="1"/>
  <c r="H23" i="1"/>
  <c r="H27" i="1"/>
  <c r="H28" i="1"/>
  <c r="H34" i="1"/>
  <c r="F39" i="1"/>
  <c r="H43" i="1"/>
  <c r="F227" i="1"/>
  <c r="F235" i="1"/>
  <c r="F243" i="1"/>
  <c r="F251" i="1"/>
  <c r="X2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45" i="1"/>
  <c r="G44" i="1"/>
  <c r="G43" i="1"/>
  <c r="G40" i="1"/>
  <c r="G39" i="1"/>
  <c r="G35" i="1"/>
  <c r="G34" i="1"/>
  <c r="G31"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45" i="1"/>
  <c r="I44" i="1"/>
  <c r="I43" i="1"/>
  <c r="I40" i="1"/>
  <c r="I39" i="1"/>
  <c r="I35" i="1"/>
  <c r="I34" i="1"/>
  <c r="I31" i="1"/>
  <c r="I30" i="1"/>
  <c r="AO12" i="1"/>
  <c r="AV13" i="1" s="1"/>
  <c r="G13" i="1"/>
  <c r="I13" i="1"/>
  <c r="G15" i="1"/>
  <c r="I15" i="1"/>
  <c r="G17" i="1"/>
  <c r="I17" i="1"/>
  <c r="G20" i="1"/>
  <c r="I20" i="1"/>
  <c r="G21" i="1"/>
  <c r="I21" i="1"/>
  <c r="G22" i="1"/>
  <c r="I22" i="1"/>
  <c r="G24" i="1"/>
  <c r="I24" i="1"/>
  <c r="G25" i="1"/>
  <c r="I25" i="1"/>
  <c r="G26" i="1"/>
  <c r="I26" i="1"/>
  <c r="G29" i="1"/>
  <c r="I29" i="1"/>
  <c r="G30" i="1"/>
  <c r="I32" i="1"/>
  <c r="I33" i="1"/>
  <c r="G36" i="1"/>
  <c r="G37" i="1"/>
  <c r="G38" i="1"/>
  <c r="I41" i="1"/>
  <c r="I42"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I157" i="1"/>
  <c r="I159" i="1"/>
  <c r="I161" i="1"/>
  <c r="I163" i="1"/>
  <c r="I165" i="1"/>
  <c r="I167" i="1"/>
  <c r="I169" i="1"/>
  <c r="I171" i="1"/>
  <c r="I173" i="1"/>
  <c r="I175" i="1"/>
  <c r="I177" i="1"/>
  <c r="I179" i="1"/>
  <c r="I181" i="1"/>
  <c r="I183" i="1"/>
  <c r="I185" i="1"/>
  <c r="I187" i="1"/>
  <c r="I189" i="1"/>
  <c r="I191" i="1"/>
  <c r="I193" i="1"/>
  <c r="I195" i="1"/>
  <c r="I197" i="1"/>
  <c r="I199" i="1"/>
  <c r="I201" i="1"/>
  <c r="I203" i="1"/>
  <c r="I205" i="1"/>
  <c r="I207" i="1"/>
  <c r="I209" i="1"/>
  <c r="I211" i="1"/>
  <c r="I213" i="1"/>
  <c r="I215" i="1"/>
  <c r="I217" i="1"/>
  <c r="I219"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262" i="1"/>
  <c r="F260" i="1"/>
  <c r="F258" i="1"/>
  <c r="F256" i="1"/>
  <c r="F254" i="1"/>
  <c r="F252" i="1"/>
  <c r="F250" i="1"/>
  <c r="F248" i="1"/>
  <c r="F246" i="1"/>
  <c r="F244" i="1"/>
  <c r="F242" i="1"/>
  <c r="F240" i="1"/>
  <c r="F238" i="1"/>
  <c r="F236" i="1"/>
  <c r="F234" i="1"/>
  <c r="F232" i="1"/>
  <c r="F230" i="1"/>
  <c r="F228" i="1"/>
  <c r="F226" i="1"/>
  <c r="F224" i="1"/>
  <c r="F222"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2" i="1"/>
  <c r="F41" i="1"/>
  <c r="F38" i="1"/>
  <c r="F37" i="1"/>
  <c r="F36" i="1"/>
  <c r="F33" i="1"/>
  <c r="F32"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2" i="1"/>
  <c r="H41" i="1"/>
  <c r="H38" i="1"/>
  <c r="H37" i="1"/>
  <c r="H36" i="1"/>
  <c r="H33" i="1"/>
  <c r="H32" i="1"/>
  <c r="AA12" i="1"/>
  <c r="H13" i="1"/>
  <c r="M13" i="1"/>
  <c r="O13" i="1"/>
  <c r="G14" i="1"/>
  <c r="I14" i="1"/>
  <c r="L14" i="1"/>
  <c r="T13" i="1" s="1"/>
  <c r="F15" i="1"/>
  <c r="H15" i="1"/>
  <c r="G16" i="1"/>
  <c r="I16" i="1"/>
  <c r="L16" i="1"/>
  <c r="T15" i="1" s="1"/>
  <c r="F17" i="1"/>
  <c r="H17" i="1"/>
  <c r="G18" i="1"/>
  <c r="I18" i="1"/>
  <c r="G19" i="1"/>
  <c r="I19" i="1"/>
  <c r="F20" i="1"/>
  <c r="H20" i="1"/>
  <c r="F21" i="1"/>
  <c r="H21" i="1"/>
  <c r="F22" i="1"/>
  <c r="H22" i="1"/>
  <c r="G23" i="1"/>
  <c r="I23" i="1"/>
  <c r="F24" i="1"/>
  <c r="H24" i="1"/>
  <c r="F25" i="1"/>
  <c r="H25" i="1"/>
  <c r="F26" i="1"/>
  <c r="H26" i="1"/>
  <c r="G27" i="1"/>
  <c r="I27" i="1"/>
  <c r="G28" i="1"/>
  <c r="I28" i="1"/>
  <c r="F29" i="1"/>
  <c r="H29" i="1"/>
  <c r="F30" i="1"/>
  <c r="H30" i="1"/>
  <c r="H31" i="1"/>
  <c r="G32" i="1"/>
  <c r="G33" i="1"/>
  <c r="F34" i="1"/>
  <c r="F35" i="1"/>
  <c r="I36" i="1"/>
  <c r="I37" i="1"/>
  <c r="I38" i="1"/>
  <c r="H39" i="1"/>
  <c r="H40" i="1"/>
  <c r="G41" i="1"/>
  <c r="G42" i="1"/>
  <c r="F43" i="1"/>
  <c r="F44" i="1"/>
  <c r="F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8" i="1"/>
  <c r="I160" i="1"/>
  <c r="I162" i="1"/>
  <c r="I164" i="1"/>
  <c r="I166" i="1"/>
  <c r="I168" i="1"/>
  <c r="I170" i="1"/>
  <c r="I172" i="1"/>
  <c r="I174" i="1"/>
  <c r="I176" i="1"/>
  <c r="I178" i="1"/>
  <c r="I180" i="1"/>
  <c r="I182" i="1"/>
  <c r="I184" i="1"/>
  <c r="I186" i="1"/>
  <c r="I188" i="1"/>
  <c r="I190" i="1"/>
  <c r="I192" i="1"/>
  <c r="I194" i="1"/>
  <c r="I196" i="1"/>
  <c r="I198" i="1"/>
  <c r="I200" i="1"/>
  <c r="I202" i="1"/>
  <c r="I204" i="1"/>
  <c r="I206" i="1"/>
  <c r="I208" i="1"/>
  <c r="I210" i="1"/>
  <c r="I212" i="1"/>
  <c r="I214" i="1"/>
  <c r="I216" i="1"/>
  <c r="I218" i="1"/>
  <c r="F221" i="1"/>
  <c r="F225" i="1"/>
  <c r="F229" i="1"/>
  <c r="F233" i="1"/>
  <c r="F237" i="1"/>
  <c r="F241" i="1"/>
  <c r="F245" i="1"/>
  <c r="F249" i="1"/>
  <c r="F253" i="1"/>
  <c r="F257" i="1"/>
  <c r="F261" i="1"/>
  <c r="AI18" i="14" l="1"/>
  <c r="AG18" i="14"/>
  <c r="Y25" i="13"/>
  <c r="AG18" i="13"/>
  <c r="AI18" i="13"/>
  <c r="AJ14" i="13"/>
  <c r="AK14" i="13" s="1"/>
  <c r="AJ17" i="13"/>
  <c r="AK17" i="13" s="1"/>
  <c r="AY14" i="13"/>
  <c r="AU14" i="13"/>
  <c r="AR13" i="13"/>
  <c r="AJ15" i="13"/>
  <c r="AK15" i="13" s="1"/>
  <c r="AG18" i="12"/>
  <c r="AY14" i="12"/>
  <c r="AM19" i="12"/>
  <c r="AI18" i="12"/>
  <c r="AQ12" i="1"/>
  <c r="AX13" i="1" s="1"/>
  <c r="T17" i="1"/>
  <c r="AE16" i="1"/>
  <c r="AH16" i="1" s="1"/>
  <c r="AE17" i="1"/>
  <c r="X24" i="1"/>
  <c r="X22" i="1"/>
  <c r="AM14" i="1"/>
  <c r="AE15" i="1"/>
  <c r="AF15" i="1" s="1"/>
  <c r="AM15" i="1"/>
  <c r="N16" i="1"/>
  <c r="Z15" i="1" s="1"/>
  <c r="P16" i="1"/>
  <c r="AB15" i="1" s="1"/>
  <c r="O16" i="1"/>
  <c r="O17" i="1"/>
  <c r="AA16" i="1" s="1"/>
  <c r="N17" i="1"/>
  <c r="Z16" i="1" s="1"/>
  <c r="P17" i="1"/>
  <c r="N14" i="1"/>
  <c r="P14" i="1"/>
  <c r="O14" i="1"/>
  <c r="O15" i="1"/>
  <c r="AA14" i="1" s="1"/>
  <c r="N15" i="1"/>
  <c r="P15" i="1"/>
  <c r="AB14" i="1" s="1"/>
  <c r="AH15" i="1"/>
  <c r="Y12" i="1"/>
  <c r="X13" i="1"/>
  <c r="M17" i="1"/>
  <c r="M15" i="1"/>
  <c r="M16" i="1"/>
  <c r="M14" i="1"/>
  <c r="L18" i="1"/>
  <c r="U16" i="1" s="1"/>
  <c r="AA20" i="1"/>
  <c r="AP12" i="1"/>
  <c r="AW13" i="1" s="1"/>
  <c r="AF16" i="1" l="1"/>
  <c r="Y15" i="1"/>
  <c r="Y14" i="1"/>
  <c r="Y16" i="1"/>
  <c r="AE14" i="1"/>
  <c r="AB13" i="1"/>
  <c r="Z13" i="1"/>
  <c r="AA13" i="1"/>
  <c r="AH17" i="1"/>
  <c r="AF17" i="1"/>
  <c r="U14" i="1"/>
  <c r="U13" i="1"/>
  <c r="U15" i="1"/>
  <c r="P18" i="1"/>
  <c r="Q16" i="1"/>
  <c r="AA15" i="1" s="1"/>
  <c r="Q17" i="1"/>
  <c r="AB16" i="1" s="1"/>
  <c r="X21" i="1"/>
  <c r="AM13" i="1"/>
  <c r="O18" i="1"/>
  <c r="M18" i="1"/>
  <c r="Q14" i="1"/>
  <c r="Q15" i="1"/>
  <c r="Y20" i="1"/>
  <c r="AN12" i="1"/>
  <c r="AU13" i="1" s="1"/>
  <c r="N18" i="1"/>
  <c r="AX12" i="1" l="1"/>
  <c r="AT15" i="1" s="1"/>
  <c r="AT14" i="1"/>
  <c r="K28" i="1"/>
  <c r="K31" i="1" s="1"/>
  <c r="Z14" i="1"/>
  <c r="U17" i="1"/>
  <c r="Y13" i="1"/>
  <c r="AC13" i="1" s="1"/>
  <c r="AQ13" i="1" s="1"/>
  <c r="AX14" i="1" s="1"/>
  <c r="K21" i="1"/>
  <c r="AB17" i="1"/>
  <c r="AB24" i="1" s="1"/>
  <c r="AH14" i="1"/>
  <c r="AF14" i="1"/>
  <c r="AC16" i="1"/>
  <c r="AN16" i="1" s="1"/>
  <c r="Q18" i="1"/>
  <c r="K35" i="1"/>
  <c r="AC15" i="1"/>
  <c r="AO15" i="1" l="1"/>
  <c r="AQ15" i="1"/>
  <c r="Z17" i="1"/>
  <c r="Z21" i="1" s="1"/>
  <c r="AP15" i="1"/>
  <c r="AM27" i="1" s="1"/>
  <c r="AP13" i="1"/>
  <c r="AW14" i="1" s="1"/>
  <c r="AO16" i="1"/>
  <c r="AP16" i="1"/>
  <c r="AO13" i="1"/>
  <c r="AV14" i="1" s="1"/>
  <c r="AN15" i="1"/>
  <c r="AQ16" i="1"/>
  <c r="AM31" i="1" s="1"/>
  <c r="Y17" i="1"/>
  <c r="Y21" i="1" s="1"/>
  <c r="K38" i="1"/>
  <c r="K42" i="1"/>
  <c r="K45" i="1" s="1"/>
  <c r="AN13" i="1"/>
  <c r="Y23" i="1"/>
  <c r="AF18" i="1"/>
  <c r="AB22" i="1"/>
  <c r="AB23" i="1"/>
  <c r="Y22" i="1"/>
  <c r="AA17" i="1"/>
  <c r="Z23" i="1"/>
  <c r="AH18" i="1"/>
  <c r="AI14" i="1" s="1"/>
  <c r="AB21" i="1"/>
  <c r="Z22" i="1"/>
  <c r="AC14" i="1"/>
  <c r="AY14" i="1" l="1"/>
  <c r="AM19" i="1"/>
  <c r="AU14" i="1"/>
  <c r="AQ14" i="1"/>
  <c r="AP14" i="1"/>
  <c r="AN14" i="1"/>
  <c r="Z24" i="1"/>
  <c r="Z25" i="1" s="1"/>
  <c r="AO14" i="1"/>
  <c r="AM23" i="1" s="1"/>
  <c r="Y24" i="1"/>
  <c r="Y25" i="1" s="1"/>
  <c r="AR13" i="1"/>
  <c r="AR15" i="1"/>
  <c r="AC17" i="1"/>
  <c r="AG17" i="1"/>
  <c r="AG16" i="1"/>
  <c r="AG15" i="1"/>
  <c r="AB25" i="1"/>
  <c r="AI17" i="1"/>
  <c r="AI16" i="1"/>
  <c r="AI15" i="1"/>
  <c r="AR16" i="1"/>
  <c r="AA22" i="1"/>
  <c r="AA24" i="1"/>
  <c r="AA21" i="1"/>
  <c r="AA23" i="1"/>
  <c r="AG14" i="1"/>
  <c r="AJ14" i="1" l="1"/>
  <c r="AK14" i="1"/>
  <c r="AJ16" i="1"/>
  <c r="AK16" i="1" s="1"/>
  <c r="AJ15" i="1"/>
  <c r="AK15" i="1" s="1"/>
  <c r="AJ17" i="1"/>
  <c r="AK17" i="1" s="1"/>
  <c r="AA25" i="1"/>
  <c r="AG18" i="1"/>
  <c r="AI18" i="1"/>
  <c r="AR14" i="1"/>
</calcChain>
</file>

<file path=xl/sharedStrings.xml><?xml version="1.0" encoding="utf-8"?>
<sst xmlns="http://schemas.openxmlformats.org/spreadsheetml/2006/main" count="7700" uniqueCount="1304">
  <si>
    <t>LOYALITAS KONSUMEN</t>
  </si>
  <si>
    <t>Merek Telepon Seluler</t>
  </si>
  <si>
    <t>isi manual</t>
  </si>
  <si>
    <t>Prima</t>
  </si>
  <si>
    <t>Super</t>
  </si>
  <si>
    <t>Elite</t>
  </si>
  <si>
    <t>Lainnya</t>
  </si>
  <si>
    <t>DATA SURVEI</t>
  </si>
  <si>
    <t>PERUBAHAN MEREK</t>
  </si>
  <si>
    <t>Hasil Survei</t>
  </si>
  <si>
    <t>Merek Sebelumnya</t>
  </si>
  <si>
    <t>Nomor</t>
  </si>
  <si>
    <t>MATRIK MEREK</t>
  </si>
  <si>
    <t>PANGSA PASAR AWAL</t>
  </si>
  <si>
    <t>POLA PERPINDAHAN MEREK (brand switching pattern)</t>
  </si>
  <si>
    <t>PERBANDINGAN PREDIKSI PANGSA PASAR</t>
  </si>
  <si>
    <t>PROBABILITAS</t>
  </si>
  <si>
    <t>Responden</t>
  </si>
  <si>
    <t>Saat Ini</t>
  </si>
  <si>
    <t>Sebelumnya</t>
  </si>
  <si>
    <t>Kehilangan (merek saat ini) menjadi merek :</t>
  </si>
  <si>
    <t>Merek</t>
  </si>
  <si>
    <t xml:space="preserve">Jumlah </t>
  </si>
  <si>
    <t>Kehilangan</t>
  </si>
  <si>
    <t>Jumlah</t>
  </si>
  <si>
    <t>Pangsa</t>
  </si>
  <si>
    <t>Dari/ke</t>
  </si>
  <si>
    <t>Total</t>
  </si>
  <si>
    <t xml:space="preserve">Pangsa Pasar </t>
  </si>
  <si>
    <t>Selisih</t>
  </si>
  <si>
    <t>Indikasi</t>
  </si>
  <si>
    <t>SK190001</t>
  </si>
  <si>
    <t>Awal</t>
  </si>
  <si>
    <t xml:space="preserve">Akhir </t>
  </si>
  <si>
    <t>SK190002</t>
  </si>
  <si>
    <t>SK190003</t>
  </si>
  <si>
    <t>SK190004</t>
  </si>
  <si>
    <t>SK190005</t>
  </si>
  <si>
    <t>SK190006</t>
  </si>
  <si>
    <t xml:space="preserve">  Total</t>
  </si>
  <si>
    <t>Analisis</t>
  </si>
  <si>
    <t>SK190007</t>
  </si>
  <si>
    <t>POLA PERPINDAHAN MEREK (dalam persentase)</t>
  </si>
  <si>
    <t>SK190008</t>
  </si>
  <si>
    <t>ANALISIS</t>
  </si>
  <si>
    <t>SK190009</t>
  </si>
  <si>
    <t>SK190010</t>
  </si>
  <si>
    <t>SK190011</t>
  </si>
  <si>
    <t>SK190012</t>
  </si>
  <si>
    <t>SK190013</t>
  </si>
  <si>
    <t>SK190014</t>
  </si>
  <si>
    <t>SK190015</t>
  </si>
  <si>
    <t>SK190016</t>
  </si>
  <si>
    <t>SK190017</t>
  </si>
  <si>
    <t>SK190018</t>
  </si>
  <si>
    <t>SK190019</t>
  </si>
  <si>
    <t>SK190020</t>
  </si>
  <si>
    <t>SK190021</t>
  </si>
  <si>
    <t>SK190022</t>
  </si>
  <si>
    <t>SK190023</t>
  </si>
  <si>
    <t>SK190024</t>
  </si>
  <si>
    <t>SK190025</t>
  </si>
  <si>
    <t>SK190026</t>
  </si>
  <si>
    <t>SK190027</t>
  </si>
  <si>
    <t>SK190028</t>
  </si>
  <si>
    <t>SK190029</t>
  </si>
  <si>
    <t>SK190030</t>
  </si>
  <si>
    <t>SK190031</t>
  </si>
  <si>
    <t>SK190032</t>
  </si>
  <si>
    <t>SK190033</t>
  </si>
  <si>
    <t>SK190034</t>
  </si>
  <si>
    <t>SK190035</t>
  </si>
  <si>
    <t>SK190036</t>
  </si>
  <si>
    <t>SK190037</t>
  </si>
  <si>
    <t>SK190038</t>
  </si>
  <si>
    <t>SK190039</t>
  </si>
  <si>
    <t>SK190040</t>
  </si>
  <si>
    <t>SK190041</t>
  </si>
  <si>
    <t>SK190042</t>
  </si>
  <si>
    <t>SK190043</t>
  </si>
  <si>
    <t>SK190044</t>
  </si>
  <si>
    <t>SK190045</t>
  </si>
  <si>
    <t>SK190046</t>
  </si>
  <si>
    <t>SK190047</t>
  </si>
  <si>
    <t>SK190048</t>
  </si>
  <si>
    <t>SK190049</t>
  </si>
  <si>
    <t>SK190050</t>
  </si>
  <si>
    <t>SK190051</t>
  </si>
  <si>
    <t>SK190052</t>
  </si>
  <si>
    <t>SK190053</t>
  </si>
  <si>
    <t>SK190054</t>
  </si>
  <si>
    <t>SK190055</t>
  </si>
  <si>
    <t>SK190056</t>
  </si>
  <si>
    <t>SK190057</t>
  </si>
  <si>
    <t>SK190058</t>
  </si>
  <si>
    <t>SK190059</t>
  </si>
  <si>
    <t>SK190060</t>
  </si>
  <si>
    <t>SK190061</t>
  </si>
  <si>
    <t>SK190062</t>
  </si>
  <si>
    <t>SK190063</t>
  </si>
  <si>
    <t>SK190064</t>
  </si>
  <si>
    <t>SK190065</t>
  </si>
  <si>
    <t>SK190066</t>
  </si>
  <si>
    <t>SK190067</t>
  </si>
  <si>
    <t>SK190068</t>
  </si>
  <si>
    <t>SK190069</t>
  </si>
  <si>
    <t>SK190070</t>
  </si>
  <si>
    <t>SK190071</t>
  </si>
  <si>
    <t>SK190072</t>
  </si>
  <si>
    <t>SK190073</t>
  </si>
  <si>
    <t>SK190074</t>
  </si>
  <si>
    <t>SK190075</t>
  </si>
  <si>
    <t>SK190076</t>
  </si>
  <si>
    <t>SK190077</t>
  </si>
  <si>
    <t>SK190078</t>
  </si>
  <si>
    <t>SK190079</t>
  </si>
  <si>
    <t>SK190080</t>
  </si>
  <si>
    <t>SK190081</t>
  </si>
  <si>
    <t>SK190082</t>
  </si>
  <si>
    <t>SK190083</t>
  </si>
  <si>
    <t>SK190084</t>
  </si>
  <si>
    <t>SK190085</t>
  </si>
  <si>
    <t>SK190086</t>
  </si>
  <si>
    <t>SK190087</t>
  </si>
  <si>
    <t>SK190088</t>
  </si>
  <si>
    <t>SK190089</t>
  </si>
  <si>
    <t>SK190090</t>
  </si>
  <si>
    <t>SK190091</t>
  </si>
  <si>
    <t>SK190092</t>
  </si>
  <si>
    <t>SK190093</t>
  </si>
  <si>
    <t>SK190094</t>
  </si>
  <si>
    <t>SK190095</t>
  </si>
  <si>
    <t>SK190096</t>
  </si>
  <si>
    <t>SK190097</t>
  </si>
  <si>
    <t>SK190098</t>
  </si>
  <si>
    <t>SK190099</t>
  </si>
  <si>
    <t>SK190100</t>
  </si>
  <si>
    <t>SK190101</t>
  </si>
  <si>
    <t>SK190102</t>
  </si>
  <si>
    <t>SK190103</t>
  </si>
  <si>
    <t>SK190104</t>
  </si>
  <si>
    <t>SK190105</t>
  </si>
  <si>
    <t>SK190106</t>
  </si>
  <si>
    <t>SK190107</t>
  </si>
  <si>
    <t>SK190108</t>
  </si>
  <si>
    <t>SK190109</t>
  </si>
  <si>
    <t>SK190110</t>
  </si>
  <si>
    <t>SK190111</t>
  </si>
  <si>
    <t>SK190112</t>
  </si>
  <si>
    <t>SK190113</t>
  </si>
  <si>
    <t>SK190114</t>
  </si>
  <si>
    <t>SK190115</t>
  </si>
  <si>
    <t>SK190116</t>
  </si>
  <si>
    <t>SK190117</t>
  </si>
  <si>
    <t>SK190118</t>
  </si>
  <si>
    <t>SK190119</t>
  </si>
  <si>
    <t>SK190120</t>
  </si>
  <si>
    <t>SK190121</t>
  </si>
  <si>
    <t>SK190122</t>
  </si>
  <si>
    <t>SK190123</t>
  </si>
  <si>
    <t>SK190124</t>
  </si>
  <si>
    <t>SK190125</t>
  </si>
  <si>
    <t>SK190126</t>
  </si>
  <si>
    <t>SK190127</t>
  </si>
  <si>
    <t>SK190128</t>
  </si>
  <si>
    <t>SK190129</t>
  </si>
  <si>
    <t>SK190130</t>
  </si>
  <si>
    <t>SK190131</t>
  </si>
  <si>
    <t>SK190132</t>
  </si>
  <si>
    <t>SK190133</t>
  </si>
  <si>
    <t>SK190134</t>
  </si>
  <si>
    <t>SK190135</t>
  </si>
  <si>
    <t>SK190136</t>
  </si>
  <si>
    <t>SK190137</t>
  </si>
  <si>
    <t>SK190138</t>
  </si>
  <si>
    <t>SK190139</t>
  </si>
  <si>
    <t>SK190140</t>
  </si>
  <si>
    <t>SK190141</t>
  </si>
  <si>
    <t>SK190142</t>
  </si>
  <si>
    <t>SK190143</t>
  </si>
  <si>
    <t>SK190144</t>
  </si>
  <si>
    <t>SK190145</t>
  </si>
  <si>
    <t>SK190146</t>
  </si>
  <si>
    <t>SK190147</t>
  </si>
  <si>
    <t>SK190148</t>
  </si>
  <si>
    <t>SK190149</t>
  </si>
  <si>
    <t>SK190150</t>
  </si>
  <si>
    <t>SK190151</t>
  </si>
  <si>
    <t>SK190152</t>
  </si>
  <si>
    <t>SK190153</t>
  </si>
  <si>
    <t>SK190154</t>
  </si>
  <si>
    <t>SK190155</t>
  </si>
  <si>
    <t>SK190156</t>
  </si>
  <si>
    <t>SK190157</t>
  </si>
  <si>
    <t>SK190158</t>
  </si>
  <si>
    <t>SK190159</t>
  </si>
  <si>
    <t>SK190160</t>
  </si>
  <si>
    <t>SK190161</t>
  </si>
  <si>
    <t>SK190162</t>
  </si>
  <si>
    <t>SK190163</t>
  </si>
  <si>
    <t>SK190164</t>
  </si>
  <si>
    <t>SK190165</t>
  </si>
  <si>
    <t>SK190166</t>
  </si>
  <si>
    <t>SK190167</t>
  </si>
  <si>
    <t>SK190168</t>
  </si>
  <si>
    <t>SK190169</t>
  </si>
  <si>
    <t>SK190170</t>
  </si>
  <si>
    <t>SK190171</t>
  </si>
  <si>
    <t>SK190172</t>
  </si>
  <si>
    <t>SK190173</t>
  </si>
  <si>
    <t>SK190174</t>
  </si>
  <si>
    <t>SK190175</t>
  </si>
  <si>
    <t>SK190176</t>
  </si>
  <si>
    <t>SK190177</t>
  </si>
  <si>
    <t>SK190178</t>
  </si>
  <si>
    <t>SK190179</t>
  </si>
  <si>
    <t>SK190180</t>
  </si>
  <si>
    <t>SK190181</t>
  </si>
  <si>
    <t>SK190182</t>
  </si>
  <si>
    <t>SK190183</t>
  </si>
  <si>
    <t>SK190184</t>
  </si>
  <si>
    <t>SK190185</t>
  </si>
  <si>
    <t>SK190186</t>
  </si>
  <si>
    <t>SK190187</t>
  </si>
  <si>
    <t>SK190188</t>
  </si>
  <si>
    <t>SK190189</t>
  </si>
  <si>
    <t>SK190190</t>
  </si>
  <si>
    <t>SK190191</t>
  </si>
  <si>
    <t>SK190192</t>
  </si>
  <si>
    <t>SK190193</t>
  </si>
  <si>
    <t>SK190194</t>
  </si>
  <si>
    <t>SK190195</t>
  </si>
  <si>
    <t>SK190196</t>
  </si>
  <si>
    <t>SK190197</t>
  </si>
  <si>
    <t>SK190198</t>
  </si>
  <si>
    <t>SK190199</t>
  </si>
  <si>
    <t>SK190200</t>
  </si>
  <si>
    <t>SK190201</t>
  </si>
  <si>
    <t>SK190202</t>
  </si>
  <si>
    <t>SK190203</t>
  </si>
  <si>
    <t>SK190204</t>
  </si>
  <si>
    <t>SK190205</t>
  </si>
  <si>
    <t>SK190206</t>
  </si>
  <si>
    <t>SK190207</t>
  </si>
  <si>
    <t>SK190208</t>
  </si>
  <si>
    <t>SK190209</t>
  </si>
  <si>
    <t>SK190210</t>
  </si>
  <si>
    <t>SK190211</t>
  </si>
  <si>
    <t>SK190212</t>
  </si>
  <si>
    <t>SK190213</t>
  </si>
  <si>
    <t>SK190214</t>
  </si>
  <si>
    <t>SK190215</t>
  </si>
  <si>
    <t>SK190216</t>
  </si>
  <si>
    <t>SK190217</t>
  </si>
  <si>
    <t>SK190218</t>
  </si>
  <si>
    <t>SK190219</t>
  </si>
  <si>
    <t>SK190220</t>
  </si>
  <si>
    <t>SK190221</t>
  </si>
  <si>
    <t>SK190222</t>
  </si>
  <si>
    <t>SK190223</t>
  </si>
  <si>
    <t>SK190224</t>
  </si>
  <si>
    <t>SK190225</t>
  </si>
  <si>
    <t>SK190226</t>
  </si>
  <si>
    <t>SK190227</t>
  </si>
  <si>
    <t>SK190228</t>
  </si>
  <si>
    <t>SK190229</t>
  </si>
  <si>
    <t>SK190230</t>
  </si>
  <si>
    <t>SK190231</t>
  </si>
  <si>
    <t>SK190232</t>
  </si>
  <si>
    <t>SK190233</t>
  </si>
  <si>
    <t>SK190234</t>
  </si>
  <si>
    <t>SK190235</t>
  </si>
  <si>
    <t>SK190236</t>
  </si>
  <si>
    <t>SK190237</t>
  </si>
  <si>
    <t>SK190238</t>
  </si>
  <si>
    <t>SK190239</t>
  </si>
  <si>
    <t>SK190240</t>
  </si>
  <si>
    <t>SK190241</t>
  </si>
  <si>
    <t>SK190242</t>
  </si>
  <si>
    <t>SK190243</t>
  </si>
  <si>
    <t>SK190244</t>
  </si>
  <si>
    <t>SK190245</t>
  </si>
  <si>
    <t>SK190246</t>
  </si>
  <si>
    <t>SK190247</t>
  </si>
  <si>
    <t>SK190248</t>
  </si>
  <si>
    <t>SK190249</t>
  </si>
  <si>
    <t>SK190250</t>
  </si>
  <si>
    <t>Probabilitas pengguna ponsel merek</t>
  </si>
  <si>
    <t>Partai Politik (Parpol)</t>
  </si>
  <si>
    <t>Padi</t>
  </si>
  <si>
    <t>Jagung</t>
  </si>
  <si>
    <t>Kacang</t>
  </si>
  <si>
    <t>SP190001</t>
  </si>
  <si>
    <t>SP190002</t>
  </si>
  <si>
    <t>SP190003</t>
  </si>
  <si>
    <t>SP190004</t>
  </si>
  <si>
    <t>SP190005</t>
  </si>
  <si>
    <t>SP190006</t>
  </si>
  <si>
    <t>SP190007</t>
  </si>
  <si>
    <t>SP190008</t>
  </si>
  <si>
    <t>SP190009</t>
  </si>
  <si>
    <t>SP190010</t>
  </si>
  <si>
    <t>SP190011</t>
  </si>
  <si>
    <t>SP190012</t>
  </si>
  <si>
    <t>SP190013</t>
  </si>
  <si>
    <t>SP190014</t>
  </si>
  <si>
    <t>SP190015</t>
  </si>
  <si>
    <t>SP190016</t>
  </si>
  <si>
    <t>SP190017</t>
  </si>
  <si>
    <t>SP190018</t>
  </si>
  <si>
    <t>SP190019</t>
  </si>
  <si>
    <t>SP190020</t>
  </si>
  <si>
    <t>SP190021</t>
  </si>
  <si>
    <t>SP190022</t>
  </si>
  <si>
    <t>SP190023</t>
  </si>
  <si>
    <t>SP190024</t>
  </si>
  <si>
    <t>SP190025</t>
  </si>
  <si>
    <t>SP190026</t>
  </si>
  <si>
    <t>SP190027</t>
  </si>
  <si>
    <t>SP190028</t>
  </si>
  <si>
    <t>SP190029</t>
  </si>
  <si>
    <t>SP190030</t>
  </si>
  <si>
    <t>SP190031</t>
  </si>
  <si>
    <t>SP190032</t>
  </si>
  <si>
    <t>SP190033</t>
  </si>
  <si>
    <t>SP190034</t>
  </si>
  <si>
    <t>SP190035</t>
  </si>
  <si>
    <t>SP190036</t>
  </si>
  <si>
    <t>SP190037</t>
  </si>
  <si>
    <t>SP190038</t>
  </si>
  <si>
    <t>SP190039</t>
  </si>
  <si>
    <t>SP190040</t>
  </si>
  <si>
    <t>SP190041</t>
  </si>
  <si>
    <t>SP190042</t>
  </si>
  <si>
    <t>SP190043</t>
  </si>
  <si>
    <t>SP190044</t>
  </si>
  <si>
    <t>SP190045</t>
  </si>
  <si>
    <t>SP190046</t>
  </si>
  <si>
    <t>SP190047</t>
  </si>
  <si>
    <t>SP190048</t>
  </si>
  <si>
    <t>SP190049</t>
  </si>
  <si>
    <t>SP190050</t>
  </si>
  <si>
    <t>SP190051</t>
  </si>
  <si>
    <t>SP190052</t>
  </si>
  <si>
    <t>SP190053</t>
  </si>
  <si>
    <t>SP190054</t>
  </si>
  <si>
    <t>SP190055</t>
  </si>
  <si>
    <t>SP190056</t>
  </si>
  <si>
    <t>SP190057</t>
  </si>
  <si>
    <t>SP190058</t>
  </si>
  <si>
    <t>SP190059</t>
  </si>
  <si>
    <t>SP190060</t>
  </si>
  <si>
    <t>SP190061</t>
  </si>
  <si>
    <t>SP190062</t>
  </si>
  <si>
    <t>SP190063</t>
  </si>
  <si>
    <t>SP190064</t>
  </si>
  <si>
    <t>SP190065</t>
  </si>
  <si>
    <t>SP190066</t>
  </si>
  <si>
    <t>SP190067</t>
  </si>
  <si>
    <t>SP190068</t>
  </si>
  <si>
    <t>SP190069</t>
  </si>
  <si>
    <t>SP190070</t>
  </si>
  <si>
    <t>SP190071</t>
  </si>
  <si>
    <t>SP190072</t>
  </si>
  <si>
    <t>SP190073</t>
  </si>
  <si>
    <t>SP190074</t>
  </si>
  <si>
    <t>SP190075</t>
  </si>
  <si>
    <t>SP190076</t>
  </si>
  <si>
    <t>SP190077</t>
  </si>
  <si>
    <t>SP190078</t>
  </si>
  <si>
    <t>SP190079</t>
  </si>
  <si>
    <t>SP190080</t>
  </si>
  <si>
    <t>SP190081</t>
  </si>
  <si>
    <t>SP190082</t>
  </si>
  <si>
    <t>SP190083</t>
  </si>
  <si>
    <t>SP190084</t>
  </si>
  <si>
    <t>SP190085</t>
  </si>
  <si>
    <t>SP190086</t>
  </si>
  <si>
    <t>SP190087</t>
  </si>
  <si>
    <t>SP190088</t>
  </si>
  <si>
    <t>SP190089</t>
  </si>
  <si>
    <t>SP190090</t>
  </si>
  <si>
    <t>SP190091</t>
  </si>
  <si>
    <t>SP190092</t>
  </si>
  <si>
    <t>SP190093</t>
  </si>
  <si>
    <t>SP190094</t>
  </si>
  <si>
    <t>SP190095</t>
  </si>
  <si>
    <t>SP190096</t>
  </si>
  <si>
    <t>SP190097</t>
  </si>
  <si>
    <t>SP190098</t>
  </si>
  <si>
    <t>SP190099</t>
  </si>
  <si>
    <t>SP190100</t>
  </si>
  <si>
    <t>SP190101</t>
  </si>
  <si>
    <t>SP190102</t>
  </si>
  <si>
    <t>SP190103</t>
  </si>
  <si>
    <t>SP190104</t>
  </si>
  <si>
    <t>SP190105</t>
  </si>
  <si>
    <t>SP190106</t>
  </si>
  <si>
    <t>SP190107</t>
  </si>
  <si>
    <t>SP190108</t>
  </si>
  <si>
    <t>SP190109</t>
  </si>
  <si>
    <t>SP190110</t>
  </si>
  <si>
    <t>SP190111</t>
  </si>
  <si>
    <t>SP190112</t>
  </si>
  <si>
    <t>SP190113</t>
  </si>
  <si>
    <t>SP190114</t>
  </si>
  <si>
    <t>SP190115</t>
  </si>
  <si>
    <t>SP190116</t>
  </si>
  <si>
    <t>SP190117</t>
  </si>
  <si>
    <t>SP190118</t>
  </si>
  <si>
    <t>SP190119</t>
  </si>
  <si>
    <t>SP190120</t>
  </si>
  <si>
    <t>SP190121</t>
  </si>
  <si>
    <t>SP190122</t>
  </si>
  <si>
    <t>SP190123</t>
  </si>
  <si>
    <t>SP190124</t>
  </si>
  <si>
    <t>SP190125</t>
  </si>
  <si>
    <t>SP190126</t>
  </si>
  <si>
    <t>SP190127</t>
  </si>
  <si>
    <t>SP190128</t>
  </si>
  <si>
    <t>SP190129</t>
  </si>
  <si>
    <t>SP190130</t>
  </si>
  <si>
    <t>SP190131</t>
  </si>
  <si>
    <t>SP190132</t>
  </si>
  <si>
    <t>SP190133</t>
  </si>
  <si>
    <t>SP190134</t>
  </si>
  <si>
    <t>SP190135</t>
  </si>
  <si>
    <t>SP190136</t>
  </si>
  <si>
    <t>SP190137</t>
  </si>
  <si>
    <t>SP190138</t>
  </si>
  <si>
    <t>SP190139</t>
  </si>
  <si>
    <t>SP190140</t>
  </si>
  <si>
    <t>SP190141</t>
  </si>
  <si>
    <t>SP190142</t>
  </si>
  <si>
    <t>SP190143</t>
  </si>
  <si>
    <t>SP190144</t>
  </si>
  <si>
    <t>SP190145</t>
  </si>
  <si>
    <t>SP190146</t>
  </si>
  <si>
    <t>SP190147</t>
  </si>
  <si>
    <t>SP190148</t>
  </si>
  <si>
    <t>SP190149</t>
  </si>
  <si>
    <t>SP190150</t>
  </si>
  <si>
    <t>SP190151</t>
  </si>
  <si>
    <t>SP190152</t>
  </si>
  <si>
    <t>SP190153</t>
  </si>
  <si>
    <t>SP190154</t>
  </si>
  <si>
    <t>SP190155</t>
  </si>
  <si>
    <t>SP190156</t>
  </si>
  <si>
    <t>SP190157</t>
  </si>
  <si>
    <t>SP190158</t>
  </si>
  <si>
    <t>SP190159</t>
  </si>
  <si>
    <t>SP190160</t>
  </si>
  <si>
    <t>SP190161</t>
  </si>
  <si>
    <t>SP190162</t>
  </si>
  <si>
    <t>SP190163</t>
  </si>
  <si>
    <t>SP190164</t>
  </si>
  <si>
    <t>SP190165</t>
  </si>
  <si>
    <t>SP190166</t>
  </si>
  <si>
    <t>SP190167</t>
  </si>
  <si>
    <t>SP190168</t>
  </si>
  <si>
    <t>SP190169</t>
  </si>
  <si>
    <t>SP190170</t>
  </si>
  <si>
    <t>SP190171</t>
  </si>
  <si>
    <t>SP190172</t>
  </si>
  <si>
    <t>SP190173</t>
  </si>
  <si>
    <t>SP190174</t>
  </si>
  <si>
    <t>SP190175</t>
  </si>
  <si>
    <t>SP190176</t>
  </si>
  <si>
    <t>SP190177</t>
  </si>
  <si>
    <t>SP190178</t>
  </si>
  <si>
    <t>SP190179</t>
  </si>
  <si>
    <t>SP190180</t>
  </si>
  <si>
    <t>SP190181</t>
  </si>
  <si>
    <t>SP190182</t>
  </si>
  <si>
    <t>SP190183</t>
  </si>
  <si>
    <t>SP190184</t>
  </si>
  <si>
    <t>SP190185</t>
  </si>
  <si>
    <t>SP190186</t>
  </si>
  <si>
    <t>SP190187</t>
  </si>
  <si>
    <t>SP190188</t>
  </si>
  <si>
    <t>SP190189</t>
  </si>
  <si>
    <t>SP190190</t>
  </si>
  <si>
    <t>SP190191</t>
  </si>
  <si>
    <t>SP190192</t>
  </si>
  <si>
    <t>SP190193</t>
  </si>
  <si>
    <t>SP190194</t>
  </si>
  <si>
    <t>SP190195</t>
  </si>
  <si>
    <t>SP190196</t>
  </si>
  <si>
    <t>SP190197</t>
  </si>
  <si>
    <t>SP190198</t>
  </si>
  <si>
    <t>SP190199</t>
  </si>
  <si>
    <t>SP190200</t>
  </si>
  <si>
    <t>SP190201</t>
  </si>
  <si>
    <t>SP190202</t>
  </si>
  <si>
    <t>SP190203</t>
  </si>
  <si>
    <t>SP190204</t>
  </si>
  <si>
    <t>SP190205</t>
  </si>
  <si>
    <t>SP190206</t>
  </si>
  <si>
    <t>SP190207</t>
  </si>
  <si>
    <t>SP190208</t>
  </si>
  <si>
    <t>SP190209</t>
  </si>
  <si>
    <t>SP190210</t>
  </si>
  <si>
    <t>SP190211</t>
  </si>
  <si>
    <t>SP190212</t>
  </si>
  <si>
    <t>SP190213</t>
  </si>
  <si>
    <t>SP190214</t>
  </si>
  <si>
    <t>SP190215</t>
  </si>
  <si>
    <t>SP190216</t>
  </si>
  <si>
    <t>SP190217</t>
  </si>
  <si>
    <t>SP190218</t>
  </si>
  <si>
    <t>SP190219</t>
  </si>
  <si>
    <t>SP190220</t>
  </si>
  <si>
    <t>SP190221</t>
  </si>
  <si>
    <t>SP190222</t>
  </si>
  <si>
    <t>SP190223</t>
  </si>
  <si>
    <t>SP190224</t>
  </si>
  <si>
    <t>SP190225</t>
  </si>
  <si>
    <t>SP190226</t>
  </si>
  <si>
    <t>SP190227</t>
  </si>
  <si>
    <t>SP190228</t>
  </si>
  <si>
    <t>SP190229</t>
  </si>
  <si>
    <t>SP190230</t>
  </si>
  <si>
    <t>SP190231</t>
  </si>
  <si>
    <t>SP190232</t>
  </si>
  <si>
    <t>SP190233</t>
  </si>
  <si>
    <t>SP190234</t>
  </si>
  <si>
    <t>SP190235</t>
  </si>
  <si>
    <t>SP190236</t>
  </si>
  <si>
    <t>SP190237</t>
  </si>
  <si>
    <t>SP190238</t>
  </si>
  <si>
    <t>SP190239</t>
  </si>
  <si>
    <t>SP190240</t>
  </si>
  <si>
    <t>SP190241</t>
  </si>
  <si>
    <t>SP190242</t>
  </si>
  <si>
    <t>SP190243</t>
  </si>
  <si>
    <t>SP190244</t>
  </si>
  <si>
    <t>SP190245</t>
  </si>
  <si>
    <t>SP190246</t>
  </si>
  <si>
    <t>SP190247</t>
  </si>
  <si>
    <t>SP190248</t>
  </si>
  <si>
    <t>SP190249</t>
  </si>
  <si>
    <t>SP190250</t>
  </si>
  <si>
    <t>SP190251</t>
  </si>
  <si>
    <t>SP190252</t>
  </si>
  <si>
    <t>SP190253</t>
  </si>
  <si>
    <t>SP190254</t>
  </si>
  <si>
    <t>SP190255</t>
  </si>
  <si>
    <t>SP190256</t>
  </si>
  <si>
    <t>SP190257</t>
  </si>
  <si>
    <t>SP190258</t>
  </si>
  <si>
    <t>SP190259</t>
  </si>
  <si>
    <t>SP190260</t>
  </si>
  <si>
    <t>SP190261</t>
  </si>
  <si>
    <t>SP190262</t>
  </si>
  <si>
    <t>SP190263</t>
  </si>
  <si>
    <t>SP190264</t>
  </si>
  <si>
    <t>SP190265</t>
  </si>
  <si>
    <t>SP190266</t>
  </si>
  <si>
    <t>SP190267</t>
  </si>
  <si>
    <t>SP190268</t>
  </si>
  <si>
    <t>SP190269</t>
  </si>
  <si>
    <t>SP190270</t>
  </si>
  <si>
    <t>SP190271</t>
  </si>
  <si>
    <t>SP190272</t>
  </si>
  <si>
    <t>SP190273</t>
  </si>
  <si>
    <t>SP190274</t>
  </si>
  <si>
    <t>SP190275</t>
  </si>
  <si>
    <t>SP190276</t>
  </si>
  <si>
    <t>SP190277</t>
  </si>
  <si>
    <t>SP190278</t>
  </si>
  <si>
    <t>SP190279</t>
  </si>
  <si>
    <t>SP190280</t>
  </si>
  <si>
    <t>SP190281</t>
  </si>
  <si>
    <t>SP190282</t>
  </si>
  <si>
    <t>SP190283</t>
  </si>
  <si>
    <t>SP190284</t>
  </si>
  <si>
    <t>SP190285</t>
  </si>
  <si>
    <t>SP190286</t>
  </si>
  <si>
    <t>SP190287</t>
  </si>
  <si>
    <t>SP190288</t>
  </si>
  <si>
    <t>SP190289</t>
  </si>
  <si>
    <t>SP190290</t>
  </si>
  <si>
    <t>SP190291</t>
  </si>
  <si>
    <t>SP190292</t>
  </si>
  <si>
    <t>SP190293</t>
  </si>
  <si>
    <t>SP190294</t>
  </si>
  <si>
    <t>SP190295</t>
  </si>
  <si>
    <t>SP190296</t>
  </si>
  <si>
    <t>SP190297</t>
  </si>
  <si>
    <t>SP190298</t>
  </si>
  <si>
    <t>SP190299</t>
  </si>
  <si>
    <t>SP190300</t>
  </si>
  <si>
    <t>SP190301</t>
  </si>
  <si>
    <t>SP190302</t>
  </si>
  <si>
    <t>SP190303</t>
  </si>
  <si>
    <t>SP190304</t>
  </si>
  <si>
    <t>SP190305</t>
  </si>
  <si>
    <t>SP190306</t>
  </si>
  <si>
    <t>SP190307</t>
  </si>
  <si>
    <t>SP190308</t>
  </si>
  <si>
    <t>SP190309</t>
  </si>
  <si>
    <t>SP190310</t>
  </si>
  <si>
    <t>SP190311</t>
  </si>
  <si>
    <t>SP190312</t>
  </si>
  <si>
    <t>SP190313</t>
  </si>
  <si>
    <t>SP190314</t>
  </si>
  <si>
    <t>SP190315</t>
  </si>
  <si>
    <t>SP190316</t>
  </si>
  <si>
    <t>SP190317</t>
  </si>
  <si>
    <t>SP190318</t>
  </si>
  <si>
    <t>SP190319</t>
  </si>
  <si>
    <t>SP190320</t>
  </si>
  <si>
    <t>SP190321</t>
  </si>
  <si>
    <t>SP190322</t>
  </si>
  <si>
    <t>SP190323</t>
  </si>
  <si>
    <t>SP190324</t>
  </si>
  <si>
    <t>SP190325</t>
  </si>
  <si>
    <t>SP190326</t>
  </si>
  <si>
    <t>SP190327</t>
  </si>
  <si>
    <t>SP190328</t>
  </si>
  <si>
    <t>SP190329</t>
  </si>
  <si>
    <t>SP190330</t>
  </si>
  <si>
    <t>SP190331</t>
  </si>
  <si>
    <t>SP190332</t>
  </si>
  <si>
    <t>SP190333</t>
  </si>
  <si>
    <t>SP190334</t>
  </si>
  <si>
    <t>SP190335</t>
  </si>
  <si>
    <t>SP190336</t>
  </si>
  <si>
    <t>SP190337</t>
  </si>
  <si>
    <t>SP190338</t>
  </si>
  <si>
    <t>SP190339</t>
  </si>
  <si>
    <t>SP190340</t>
  </si>
  <si>
    <t>SP190341</t>
  </si>
  <si>
    <t>SP190342</t>
  </si>
  <si>
    <t>SP190343</t>
  </si>
  <si>
    <t>SP190344</t>
  </si>
  <si>
    <t>SP190345</t>
  </si>
  <si>
    <t>SP190346</t>
  </si>
  <si>
    <t>SP190347</t>
  </si>
  <si>
    <t>SP190348</t>
  </si>
  <si>
    <t>SP190349</t>
  </si>
  <si>
    <t>SP190350</t>
  </si>
  <si>
    <t>SP190351</t>
  </si>
  <si>
    <t>SP190352</t>
  </si>
  <si>
    <t>SP190353</t>
  </si>
  <si>
    <t>SP190354</t>
  </si>
  <si>
    <t>SP190355</t>
  </si>
  <si>
    <t>SP190356</t>
  </si>
  <si>
    <t>SP190357</t>
  </si>
  <si>
    <t>SP190358</t>
  </si>
  <si>
    <t>SP190359</t>
  </si>
  <si>
    <t>SP190360</t>
  </si>
  <si>
    <t>SP190361</t>
  </si>
  <si>
    <t>SP190362</t>
  </si>
  <si>
    <t>SP190363</t>
  </si>
  <si>
    <t>SP190364</t>
  </si>
  <si>
    <t>SP190365</t>
  </si>
  <si>
    <t>SP190366</t>
  </si>
  <si>
    <t>SP190367</t>
  </si>
  <si>
    <t>SP190368</t>
  </si>
  <si>
    <t>SP190369</t>
  </si>
  <si>
    <t>SP190370</t>
  </si>
  <si>
    <t>SP190371</t>
  </si>
  <si>
    <t>SP190372</t>
  </si>
  <si>
    <t>SP190373</t>
  </si>
  <si>
    <t>SP190374</t>
  </si>
  <si>
    <t>SP190375</t>
  </si>
  <si>
    <t>SP190376</t>
  </si>
  <si>
    <t>SP190377</t>
  </si>
  <si>
    <t>SP190378</t>
  </si>
  <si>
    <t>SP190379</t>
  </si>
  <si>
    <t>SP190380</t>
  </si>
  <si>
    <t>SP190381</t>
  </si>
  <si>
    <t>SP190382</t>
  </si>
  <si>
    <t>SP190383</t>
  </si>
  <si>
    <t>SP190384</t>
  </si>
  <si>
    <t>SP190385</t>
  </si>
  <si>
    <t>SP190386</t>
  </si>
  <si>
    <t>SP190387</t>
  </si>
  <si>
    <t>SP190388</t>
  </si>
  <si>
    <t>SP190389</t>
  </si>
  <si>
    <t>SP190390</t>
  </si>
  <si>
    <t>SP190391</t>
  </si>
  <si>
    <t>SP190392</t>
  </si>
  <si>
    <t>SP190393</t>
  </si>
  <si>
    <t>SP190394</t>
  </si>
  <si>
    <t>SP190395</t>
  </si>
  <si>
    <t>SP190396</t>
  </si>
  <si>
    <t>SP190397</t>
  </si>
  <si>
    <t>SP190398</t>
  </si>
  <si>
    <t>SP190399</t>
  </si>
  <si>
    <t>SP190400</t>
  </si>
  <si>
    <t>SP190401</t>
  </si>
  <si>
    <t>SP190402</t>
  </si>
  <si>
    <t>SP190403</t>
  </si>
  <si>
    <t>SP190404</t>
  </si>
  <si>
    <t>SP190405</t>
  </si>
  <si>
    <t>SP190406</t>
  </si>
  <si>
    <t>SP190407</t>
  </si>
  <si>
    <t>SP190408</t>
  </si>
  <si>
    <t>SP190409</t>
  </si>
  <si>
    <t>SP190410</t>
  </si>
  <si>
    <t>SP190411</t>
  </si>
  <si>
    <t>SP190412</t>
  </si>
  <si>
    <t>SP190413</t>
  </si>
  <si>
    <t>SP190414</t>
  </si>
  <si>
    <t>SP190415</t>
  </si>
  <si>
    <t>SP190416</t>
  </si>
  <si>
    <t>SP190417</t>
  </si>
  <si>
    <t>SP190418</t>
  </si>
  <si>
    <t>SP190419</t>
  </si>
  <si>
    <t>SP190420</t>
  </si>
  <si>
    <t>SP190421</t>
  </si>
  <si>
    <t>SP190422</t>
  </si>
  <si>
    <t>SP190423</t>
  </si>
  <si>
    <t>SP190424</t>
  </si>
  <si>
    <t>SP190425</t>
  </si>
  <si>
    <t>SP190426</t>
  </si>
  <si>
    <t>SP190427</t>
  </si>
  <si>
    <t>SP190428</t>
  </si>
  <si>
    <t>SP190429</t>
  </si>
  <si>
    <t>SP190430</t>
  </si>
  <si>
    <t>SP190431</t>
  </si>
  <si>
    <t>SP190432</t>
  </si>
  <si>
    <t>SP190433</t>
  </si>
  <si>
    <t>SP190434</t>
  </si>
  <si>
    <t>SP190435</t>
  </si>
  <si>
    <t>SP190436</t>
  </si>
  <si>
    <t>SP190437</t>
  </si>
  <si>
    <t>SP190438</t>
  </si>
  <si>
    <t>SP190439</t>
  </si>
  <si>
    <t>SP190440</t>
  </si>
  <si>
    <t>SP190441</t>
  </si>
  <si>
    <t>SP190442</t>
  </si>
  <si>
    <t>SP190443</t>
  </si>
  <si>
    <t>SP190444</t>
  </si>
  <si>
    <t>SP190445</t>
  </si>
  <si>
    <t>SP190446</t>
  </si>
  <si>
    <t>SP190447</t>
  </si>
  <si>
    <t>SP190448</t>
  </si>
  <si>
    <t>SP190449</t>
  </si>
  <si>
    <t>SP190450</t>
  </si>
  <si>
    <t>SP190451</t>
  </si>
  <si>
    <t>SP190452</t>
  </si>
  <si>
    <t>SP190453</t>
  </si>
  <si>
    <t>SP190454</t>
  </si>
  <si>
    <t>SP190455</t>
  </si>
  <si>
    <t>SP190456</t>
  </si>
  <si>
    <t>SP190457</t>
  </si>
  <si>
    <t>SP190458</t>
  </si>
  <si>
    <t>SP190459</t>
  </si>
  <si>
    <t>SP190460</t>
  </si>
  <si>
    <t>SP190461</t>
  </si>
  <si>
    <t>SP190462</t>
  </si>
  <si>
    <t>SP190463</t>
  </si>
  <si>
    <t>SP190464</t>
  </si>
  <si>
    <t>SP190465</t>
  </si>
  <si>
    <t>SP190466</t>
  </si>
  <si>
    <t>SP190467</t>
  </si>
  <si>
    <t>SP190468</t>
  </si>
  <si>
    <t>SP190469</t>
  </si>
  <si>
    <t>SP190470</t>
  </si>
  <si>
    <t>SP190471</t>
  </si>
  <si>
    <t>SP190472</t>
  </si>
  <si>
    <t>SP190473</t>
  </si>
  <si>
    <t>SP190474</t>
  </si>
  <si>
    <t>SP190475</t>
  </si>
  <si>
    <t>SP190476</t>
  </si>
  <si>
    <t>SP190477</t>
  </si>
  <si>
    <t>SP190478</t>
  </si>
  <si>
    <t>SP190479</t>
  </si>
  <si>
    <t>SP190480</t>
  </si>
  <si>
    <t>SP190481</t>
  </si>
  <si>
    <t>SP190482</t>
  </si>
  <si>
    <t>SP190483</t>
  </si>
  <si>
    <t>SP190484</t>
  </si>
  <si>
    <t>SP190485</t>
  </si>
  <si>
    <t>SP190486</t>
  </si>
  <si>
    <t>SP190487</t>
  </si>
  <si>
    <t>SP190488</t>
  </si>
  <si>
    <t>SP190489</t>
  </si>
  <si>
    <t>SP190490</t>
  </si>
  <si>
    <t>SP190491</t>
  </si>
  <si>
    <t>SP190492</t>
  </si>
  <si>
    <t>SP190493</t>
  </si>
  <si>
    <t>SP190494</t>
  </si>
  <si>
    <t>SP190495</t>
  </si>
  <si>
    <t>SP190496</t>
  </si>
  <si>
    <t>SP190497</t>
  </si>
  <si>
    <t>SP190498</t>
  </si>
  <si>
    <t>SP190499</t>
  </si>
  <si>
    <t>SP190500</t>
  </si>
  <si>
    <t>SP190501</t>
  </si>
  <si>
    <t>SP190502</t>
  </si>
  <si>
    <t>SP190503</t>
  </si>
  <si>
    <t>SP190504</t>
  </si>
  <si>
    <t>SP190505</t>
  </si>
  <si>
    <t>SP190506</t>
  </si>
  <si>
    <t>SP190507</t>
  </si>
  <si>
    <t>SP190508</t>
  </si>
  <si>
    <t>SP190509</t>
  </si>
  <si>
    <t>SP190510</t>
  </si>
  <si>
    <t>SP190511</t>
  </si>
  <si>
    <t>SP190512</t>
  </si>
  <si>
    <t>SP190513</t>
  </si>
  <si>
    <t>SP190514</t>
  </si>
  <si>
    <t>SP190515</t>
  </si>
  <si>
    <t>SP190516</t>
  </si>
  <si>
    <t>SP190517</t>
  </si>
  <si>
    <t>SP190518</t>
  </si>
  <si>
    <t>SP190519</t>
  </si>
  <si>
    <t>SP190520</t>
  </si>
  <si>
    <t>SP190521</t>
  </si>
  <si>
    <t>SP190522</t>
  </si>
  <si>
    <t>SP190523</t>
  </si>
  <si>
    <t>SP190524</t>
  </si>
  <si>
    <t>SP190525</t>
  </si>
  <si>
    <t>SP190526</t>
  </si>
  <si>
    <t>SP190527</t>
  </si>
  <si>
    <t>SP190528</t>
  </si>
  <si>
    <t>SP190529</t>
  </si>
  <si>
    <t>SP190530</t>
  </si>
  <si>
    <t>SP190531</t>
  </si>
  <si>
    <t>SP190532</t>
  </si>
  <si>
    <t>SP190533</t>
  </si>
  <si>
    <t>SP190534</t>
  </si>
  <si>
    <t>SP190535</t>
  </si>
  <si>
    <t>SP190536</t>
  </si>
  <si>
    <t>SP190537</t>
  </si>
  <si>
    <t>SP190538</t>
  </si>
  <si>
    <t>SP190539</t>
  </si>
  <si>
    <t>SP190540</t>
  </si>
  <si>
    <t>SP190541</t>
  </si>
  <si>
    <t>SP190542</t>
  </si>
  <si>
    <t>SP190543</t>
  </si>
  <si>
    <t>SP190544</t>
  </si>
  <si>
    <t>SP190545</t>
  </si>
  <si>
    <t>SP190546</t>
  </si>
  <si>
    <t>SP190547</t>
  </si>
  <si>
    <t>SP190548</t>
  </si>
  <si>
    <t>SP190549</t>
  </si>
  <si>
    <t>SP190550</t>
  </si>
  <si>
    <t>SP190551</t>
  </si>
  <si>
    <t>SP190552</t>
  </si>
  <si>
    <t>SP190553</t>
  </si>
  <si>
    <t>SP190554</t>
  </si>
  <si>
    <t>SP190555</t>
  </si>
  <si>
    <t>SP190556</t>
  </si>
  <si>
    <t>SP190557</t>
  </si>
  <si>
    <t>SP190558</t>
  </si>
  <si>
    <t>SP190559</t>
  </si>
  <si>
    <t>SP190560</t>
  </si>
  <si>
    <t>SP190561</t>
  </si>
  <si>
    <t>SP190562</t>
  </si>
  <si>
    <t>SP190563</t>
  </si>
  <si>
    <t>SP190564</t>
  </si>
  <si>
    <t>SP190565</t>
  </si>
  <si>
    <t>SP190566</t>
  </si>
  <si>
    <t>SP190567</t>
  </si>
  <si>
    <t>SP190568</t>
  </si>
  <si>
    <t>SP190569</t>
  </si>
  <si>
    <t>SP190570</t>
  </si>
  <si>
    <t>SP190571</t>
  </si>
  <si>
    <t>SP190572</t>
  </si>
  <si>
    <t>SP190573</t>
  </si>
  <si>
    <t>SP190574</t>
  </si>
  <si>
    <t>SP190575</t>
  </si>
  <si>
    <t>SP190576</t>
  </si>
  <si>
    <t>SP190577</t>
  </si>
  <si>
    <t>SP190578</t>
  </si>
  <si>
    <t>SP190579</t>
  </si>
  <si>
    <t>SP190580</t>
  </si>
  <si>
    <t>SP190581</t>
  </si>
  <si>
    <t>SP190582</t>
  </si>
  <si>
    <t>SP190583</t>
  </si>
  <si>
    <t>SP190584</t>
  </si>
  <si>
    <t>SP190585</t>
  </si>
  <si>
    <t>SP190586</t>
  </si>
  <si>
    <t>SP190587</t>
  </si>
  <si>
    <t>SP190588</t>
  </si>
  <si>
    <t>SP190589</t>
  </si>
  <si>
    <t>SP190590</t>
  </si>
  <si>
    <t>SP190591</t>
  </si>
  <si>
    <t>SP190592</t>
  </si>
  <si>
    <t>SP190593</t>
  </si>
  <si>
    <t>SP190594</t>
  </si>
  <si>
    <t>SP190595</t>
  </si>
  <si>
    <t>SP190596</t>
  </si>
  <si>
    <t>SP190597</t>
  </si>
  <si>
    <t>SP190598</t>
  </si>
  <si>
    <t>SP190599</t>
  </si>
  <si>
    <t>SP190600</t>
  </si>
  <si>
    <t>SP190601</t>
  </si>
  <si>
    <t>SP190602</t>
  </si>
  <si>
    <t>SP190603</t>
  </si>
  <si>
    <t>SP190604</t>
  </si>
  <si>
    <t>SP190605</t>
  </si>
  <si>
    <t>SP190606</t>
  </si>
  <si>
    <t>SP190607</t>
  </si>
  <si>
    <t>SP190608</t>
  </si>
  <si>
    <t>SP190609</t>
  </si>
  <si>
    <t>SP190610</t>
  </si>
  <si>
    <t>SP190611</t>
  </si>
  <si>
    <t>SP190612</t>
  </si>
  <si>
    <t>SP190613</t>
  </si>
  <si>
    <t>SP190614</t>
  </si>
  <si>
    <t>SP190615</t>
  </si>
  <si>
    <t>SP190616</t>
  </si>
  <si>
    <t>SP190617</t>
  </si>
  <si>
    <t>SP190618</t>
  </si>
  <si>
    <t>SP190619</t>
  </si>
  <si>
    <t>SP190620</t>
  </si>
  <si>
    <t>SP190621</t>
  </si>
  <si>
    <t>SP190622</t>
  </si>
  <si>
    <t>SP190623</t>
  </si>
  <si>
    <t>SP190624</t>
  </si>
  <si>
    <t>SP190625</t>
  </si>
  <si>
    <t>SP190626</t>
  </si>
  <si>
    <t>SP190627</t>
  </si>
  <si>
    <t>SP190628</t>
  </si>
  <si>
    <t>SP190629</t>
  </si>
  <si>
    <t>SP190630</t>
  </si>
  <si>
    <t>SP190631</t>
  </si>
  <si>
    <t>SP190632</t>
  </si>
  <si>
    <t>SP190633</t>
  </si>
  <si>
    <t>SP190634</t>
  </si>
  <si>
    <t>SP190635</t>
  </si>
  <si>
    <t>SP190636</t>
  </si>
  <si>
    <t>SP190637</t>
  </si>
  <si>
    <t>SP190638</t>
  </si>
  <si>
    <t>SP190639</t>
  </si>
  <si>
    <t>SP190640</t>
  </si>
  <si>
    <t>SP190641</t>
  </si>
  <si>
    <t>SP190642</t>
  </si>
  <si>
    <t>SP190643</t>
  </si>
  <si>
    <t>SP190644</t>
  </si>
  <si>
    <t>SP190645</t>
  </si>
  <si>
    <t>SP190646</t>
  </si>
  <si>
    <t>SP190647</t>
  </si>
  <si>
    <t>SP190648</t>
  </si>
  <si>
    <t>SP190649</t>
  </si>
  <si>
    <t>SP190650</t>
  </si>
  <si>
    <t>SP190651</t>
  </si>
  <si>
    <t>SP190652</t>
  </si>
  <si>
    <t>SP190653</t>
  </si>
  <si>
    <t>SP190654</t>
  </si>
  <si>
    <t>SP190655</t>
  </si>
  <si>
    <t>SP190656</t>
  </si>
  <si>
    <t>SP190657</t>
  </si>
  <si>
    <t>SP190658</t>
  </si>
  <si>
    <t>SP190659</t>
  </si>
  <si>
    <t>SP190660</t>
  </si>
  <si>
    <t>SP190661</t>
  </si>
  <si>
    <t>SP190662</t>
  </si>
  <si>
    <t>SP190663</t>
  </si>
  <si>
    <t>SP190664</t>
  </si>
  <si>
    <t>SP190665</t>
  </si>
  <si>
    <t>SP190666</t>
  </si>
  <si>
    <t>SP190667</t>
  </si>
  <si>
    <t>SP190668</t>
  </si>
  <si>
    <t>SP190669</t>
  </si>
  <si>
    <t>SP190670</t>
  </si>
  <si>
    <t>SP190671</t>
  </si>
  <si>
    <t>SP190672</t>
  </si>
  <si>
    <t>SP190673</t>
  </si>
  <si>
    <t>SP190674</t>
  </si>
  <si>
    <t>SP190675</t>
  </si>
  <si>
    <t>SP190676</t>
  </si>
  <si>
    <t>SP190677</t>
  </si>
  <si>
    <t>SP190678</t>
  </si>
  <si>
    <t>SP190679</t>
  </si>
  <si>
    <t>SP190680</t>
  </si>
  <si>
    <t>SP190681</t>
  </si>
  <si>
    <t>SP190682</t>
  </si>
  <si>
    <t>SP190683</t>
  </si>
  <si>
    <t>SP190684</t>
  </si>
  <si>
    <t>SP190685</t>
  </si>
  <si>
    <t>SP190686</t>
  </si>
  <si>
    <t>SP190687</t>
  </si>
  <si>
    <t>SP190688</t>
  </si>
  <si>
    <t>SP190689</t>
  </si>
  <si>
    <t>SP190690</t>
  </si>
  <si>
    <t>SP190691</t>
  </si>
  <si>
    <t>SP190692</t>
  </si>
  <si>
    <t>SP190693</t>
  </si>
  <si>
    <t>SP190694</t>
  </si>
  <si>
    <t>SP190695</t>
  </si>
  <si>
    <t>SP190696</t>
  </si>
  <si>
    <t>SP190697</t>
  </si>
  <si>
    <t>SP190698</t>
  </si>
  <si>
    <t>SP190699</t>
  </si>
  <si>
    <t>SP190700</t>
  </si>
  <si>
    <t>SP190701</t>
  </si>
  <si>
    <t>SP190702</t>
  </si>
  <si>
    <t>SP190703</t>
  </si>
  <si>
    <t>SP190704</t>
  </si>
  <si>
    <t>SP190705</t>
  </si>
  <si>
    <t>SP190706</t>
  </si>
  <si>
    <t>SP190707</t>
  </si>
  <si>
    <t>SP190708</t>
  </si>
  <si>
    <t>SP190709</t>
  </si>
  <si>
    <t>SP190710</t>
  </si>
  <si>
    <t>SP190711</t>
  </si>
  <si>
    <t>SP190712</t>
  </si>
  <si>
    <t>SP190713</t>
  </si>
  <si>
    <t>SP190714</t>
  </si>
  <si>
    <t>SP190715</t>
  </si>
  <si>
    <t>SP190716</t>
  </si>
  <si>
    <t>SP190717</t>
  </si>
  <si>
    <t>SP190718</t>
  </si>
  <si>
    <t>SP190719</t>
  </si>
  <si>
    <t>SP190720</t>
  </si>
  <si>
    <t>SP190721</t>
  </si>
  <si>
    <t>SP190722</t>
  </si>
  <si>
    <t>SP190723</t>
  </si>
  <si>
    <t>SP190724</t>
  </si>
  <si>
    <t>SP190725</t>
  </si>
  <si>
    <t>SP190726</t>
  </si>
  <si>
    <t>SP190727</t>
  </si>
  <si>
    <t>SP190728</t>
  </si>
  <si>
    <t>SP190729</t>
  </si>
  <si>
    <t>SP190730</t>
  </si>
  <si>
    <t>SP190731</t>
  </si>
  <si>
    <t>SP190732</t>
  </si>
  <si>
    <t>SP190733</t>
  </si>
  <si>
    <t>SP190734</t>
  </si>
  <si>
    <t>SP190735</t>
  </si>
  <si>
    <t>SP190736</t>
  </si>
  <si>
    <t>SP190737</t>
  </si>
  <si>
    <t>SP190738</t>
  </si>
  <si>
    <t>SP190739</t>
  </si>
  <si>
    <t>SP190740</t>
  </si>
  <si>
    <t>SP190741</t>
  </si>
  <si>
    <t>SP190742</t>
  </si>
  <si>
    <t>SP190743</t>
  </si>
  <si>
    <t>SP190744</t>
  </si>
  <si>
    <t>SP190745</t>
  </si>
  <si>
    <t>SP190746</t>
  </si>
  <si>
    <t>SP190747</t>
  </si>
  <si>
    <t>SP190748</t>
  </si>
  <si>
    <t>SP190749</t>
  </si>
  <si>
    <t>SP190750</t>
  </si>
  <si>
    <t>SP190751</t>
  </si>
  <si>
    <t>SP190752</t>
  </si>
  <si>
    <t>SP190753</t>
  </si>
  <si>
    <t>SP190754</t>
  </si>
  <si>
    <t>SP190755</t>
  </si>
  <si>
    <t>SP190756</t>
  </si>
  <si>
    <t>SP190757</t>
  </si>
  <si>
    <t>SP190758</t>
  </si>
  <si>
    <t>SP190759</t>
  </si>
  <si>
    <t>SP190760</t>
  </si>
  <si>
    <t>SP190761</t>
  </si>
  <si>
    <t>SP190762</t>
  </si>
  <si>
    <t>SP190763</t>
  </si>
  <si>
    <t>SP190764</t>
  </si>
  <si>
    <t>SP190765</t>
  </si>
  <si>
    <t>SP190766</t>
  </si>
  <si>
    <t>SP190767</t>
  </si>
  <si>
    <t>SP190768</t>
  </si>
  <si>
    <t>SP190769</t>
  </si>
  <si>
    <t>SP190770</t>
  </si>
  <si>
    <t>SP190771</t>
  </si>
  <si>
    <t>SP190772</t>
  </si>
  <si>
    <t>SP190773</t>
  </si>
  <si>
    <t>SP190774</t>
  </si>
  <si>
    <t>SP190775</t>
  </si>
  <si>
    <t>SP190776</t>
  </si>
  <si>
    <t>SP190777</t>
  </si>
  <si>
    <t>SP190778</t>
  </si>
  <si>
    <t>SP190779</t>
  </si>
  <si>
    <t>SP190780</t>
  </si>
  <si>
    <t>SP190781</t>
  </si>
  <si>
    <t>SP190782</t>
  </si>
  <si>
    <t>SP190783</t>
  </si>
  <si>
    <t>SP190784</t>
  </si>
  <si>
    <t>SP190785</t>
  </si>
  <si>
    <t>SP190786</t>
  </si>
  <si>
    <t>SP190787</t>
  </si>
  <si>
    <t>SP190788</t>
  </si>
  <si>
    <t>SP190789</t>
  </si>
  <si>
    <t>SP190790</t>
  </si>
  <si>
    <t>SP190791</t>
  </si>
  <si>
    <t>SP190792</t>
  </si>
  <si>
    <t>SP190793</t>
  </si>
  <si>
    <t>SP190794</t>
  </si>
  <si>
    <t>SP190795</t>
  </si>
  <si>
    <t>SP190796</t>
  </si>
  <si>
    <t>SP190797</t>
  </si>
  <si>
    <t>SP190798</t>
  </si>
  <si>
    <t>SP190799</t>
  </si>
  <si>
    <t>SP190800</t>
  </si>
  <si>
    <t>SP190801</t>
  </si>
  <si>
    <t>SP190802</t>
  </si>
  <si>
    <t>SP190803</t>
  </si>
  <si>
    <t>SP190804</t>
  </si>
  <si>
    <t>SP190805</t>
  </si>
  <si>
    <t>SP190806</t>
  </si>
  <si>
    <t>SP190807</t>
  </si>
  <si>
    <t>SP190808</t>
  </si>
  <si>
    <t>SP190809</t>
  </si>
  <si>
    <t>SP190810</t>
  </si>
  <si>
    <t>SP190811</t>
  </si>
  <si>
    <t>SP190812</t>
  </si>
  <si>
    <t>SP190813</t>
  </si>
  <si>
    <t>SP190814</t>
  </si>
  <si>
    <t>SP190815</t>
  </si>
  <si>
    <t>SP190816</t>
  </si>
  <si>
    <t>SP190817</t>
  </si>
  <si>
    <t>SP190818</t>
  </si>
  <si>
    <t>SP190819</t>
  </si>
  <si>
    <t>SP190820</t>
  </si>
  <si>
    <t>SP190821</t>
  </si>
  <si>
    <t>SP190822</t>
  </si>
  <si>
    <t>SP190823</t>
  </si>
  <si>
    <t>SP190824</t>
  </si>
  <si>
    <t>SP190825</t>
  </si>
  <si>
    <t>SP190826</t>
  </si>
  <si>
    <t>SP190827</t>
  </si>
  <si>
    <t>SP190828</t>
  </si>
  <si>
    <t>SP190829</t>
  </si>
  <si>
    <t>SP190830</t>
  </si>
  <si>
    <t>SP190831</t>
  </si>
  <si>
    <t>SP190832</t>
  </si>
  <si>
    <t>SP190833</t>
  </si>
  <si>
    <t>SP190834</t>
  </si>
  <si>
    <t>SP190835</t>
  </si>
  <si>
    <t>SP190836</t>
  </si>
  <si>
    <t>SP190837</t>
  </si>
  <si>
    <t>SP190838</t>
  </si>
  <si>
    <t>SP190839</t>
  </si>
  <si>
    <t>SP190840</t>
  </si>
  <si>
    <t>SP190841</t>
  </si>
  <si>
    <t>SP190842</t>
  </si>
  <si>
    <t>SP190843</t>
  </si>
  <si>
    <t>SP190844</t>
  </si>
  <si>
    <t>SP190845</t>
  </si>
  <si>
    <t>SP190846</t>
  </si>
  <si>
    <t>SP190847</t>
  </si>
  <si>
    <t>SP190848</t>
  </si>
  <si>
    <t>SP190849</t>
  </si>
  <si>
    <t>SP190850</t>
  </si>
  <si>
    <t>SP190851</t>
  </si>
  <si>
    <t>SP190852</t>
  </si>
  <si>
    <t>SP190853</t>
  </si>
  <si>
    <t>SP190854</t>
  </si>
  <si>
    <t>SP190855</t>
  </si>
  <si>
    <t>SP190856</t>
  </si>
  <si>
    <t>SP190857</t>
  </si>
  <si>
    <t>SP190858</t>
  </si>
  <si>
    <t>SP190859</t>
  </si>
  <si>
    <t>SP190860</t>
  </si>
  <si>
    <t>SP190861</t>
  </si>
  <si>
    <t>SP190862</t>
  </si>
  <si>
    <t>SP190863</t>
  </si>
  <si>
    <t>SP190864</t>
  </si>
  <si>
    <t>SP190865</t>
  </si>
  <si>
    <t>SP190866</t>
  </si>
  <si>
    <t>SP190867</t>
  </si>
  <si>
    <t>SP190868</t>
  </si>
  <si>
    <t>SP190869</t>
  </si>
  <si>
    <t>SP190870</t>
  </si>
  <si>
    <t>SP190871</t>
  </si>
  <si>
    <t>SP190872</t>
  </si>
  <si>
    <t>SP190873</t>
  </si>
  <si>
    <t>SP190874</t>
  </si>
  <si>
    <t>SP190875</t>
  </si>
  <si>
    <t>SP190876</t>
  </si>
  <si>
    <t>SP190877</t>
  </si>
  <si>
    <t>SP190878</t>
  </si>
  <si>
    <t>SP190879</t>
  </si>
  <si>
    <t>SP190880</t>
  </si>
  <si>
    <t>SP190881</t>
  </si>
  <si>
    <t>SP190882</t>
  </si>
  <si>
    <t>SP190883</t>
  </si>
  <si>
    <t>SP190884</t>
  </si>
  <si>
    <t>SP190885</t>
  </si>
  <si>
    <t>SP190886</t>
  </si>
  <si>
    <t>SP190887</t>
  </si>
  <si>
    <t>SP190888</t>
  </si>
  <si>
    <t>SP190889</t>
  </si>
  <si>
    <t>SP190890</t>
  </si>
  <si>
    <t>SP190891</t>
  </si>
  <si>
    <t>SP190892</t>
  </si>
  <si>
    <t>SP190893</t>
  </si>
  <si>
    <t>SP190894</t>
  </si>
  <si>
    <t>SP190895</t>
  </si>
  <si>
    <t>SP190896</t>
  </si>
  <si>
    <t>SP190897</t>
  </si>
  <si>
    <t>SP190898</t>
  </si>
  <si>
    <t>SP190899</t>
  </si>
  <si>
    <t>SP190900</t>
  </si>
  <si>
    <t>SP190901</t>
  </si>
  <si>
    <t>SP190902</t>
  </si>
  <si>
    <t>SP190903</t>
  </si>
  <si>
    <t>SP190904</t>
  </si>
  <si>
    <t>SP190905</t>
  </si>
  <si>
    <t>SP190906</t>
  </si>
  <si>
    <t>SP190907</t>
  </si>
  <si>
    <t>SP190908</t>
  </si>
  <si>
    <t>SP190909</t>
  </si>
  <si>
    <t>SP190910</t>
  </si>
  <si>
    <t>SP190911</t>
  </si>
  <si>
    <t>SP190912</t>
  </si>
  <si>
    <t>SP190913</t>
  </si>
  <si>
    <t>SP190914</t>
  </si>
  <si>
    <t>SP190915</t>
  </si>
  <si>
    <t>SP190916</t>
  </si>
  <si>
    <t>SP190917</t>
  </si>
  <si>
    <t>SP190918</t>
  </si>
  <si>
    <t>SP190919</t>
  </si>
  <si>
    <t>SP190920</t>
  </si>
  <si>
    <t>SP190921</t>
  </si>
  <si>
    <t>SP190922</t>
  </si>
  <si>
    <t>SP190923</t>
  </si>
  <si>
    <t>SP190924</t>
  </si>
  <si>
    <t>SP190925</t>
  </si>
  <si>
    <t>SP190926</t>
  </si>
  <si>
    <t>SP190927</t>
  </si>
  <si>
    <t>SP190928</t>
  </si>
  <si>
    <t>SP190929</t>
  </si>
  <si>
    <t>SP190930</t>
  </si>
  <si>
    <t>SP190931</t>
  </si>
  <si>
    <t>SP190932</t>
  </si>
  <si>
    <t>SP190933</t>
  </si>
  <si>
    <t>SP190934</t>
  </si>
  <si>
    <t>SP190935</t>
  </si>
  <si>
    <t>SP190936</t>
  </si>
  <si>
    <t>SP190937</t>
  </si>
  <si>
    <t>SP190938</t>
  </si>
  <si>
    <t>SP190939</t>
  </si>
  <si>
    <t>SP190940</t>
  </si>
  <si>
    <t>SP190941</t>
  </si>
  <si>
    <t>SP190942</t>
  </si>
  <si>
    <t>SP190943</t>
  </si>
  <si>
    <t>SP190944</t>
  </si>
  <si>
    <t>SP190945</t>
  </si>
  <si>
    <t>SP190946</t>
  </si>
  <si>
    <t>SP190947</t>
  </si>
  <si>
    <t>SP190948</t>
  </si>
  <si>
    <t>SP190949</t>
  </si>
  <si>
    <t>SP190950</t>
  </si>
  <si>
    <t>SP190951</t>
  </si>
  <si>
    <t>SP190952</t>
  </si>
  <si>
    <t>SP190953</t>
  </si>
  <si>
    <t>SP190954</t>
  </si>
  <si>
    <t>SP190955</t>
  </si>
  <si>
    <t>SP190956</t>
  </si>
  <si>
    <t>SP190957</t>
  </si>
  <si>
    <t>SP190958</t>
  </si>
  <si>
    <t>SP190959</t>
  </si>
  <si>
    <t>SP190960</t>
  </si>
  <si>
    <t>SP190961</t>
  </si>
  <si>
    <t>SP190962</t>
  </si>
  <si>
    <t>SP190963</t>
  </si>
  <si>
    <t>SP190964</t>
  </si>
  <si>
    <t>SP190965</t>
  </si>
  <si>
    <t>SP190966</t>
  </si>
  <si>
    <t>SP190967</t>
  </si>
  <si>
    <t>SP190968</t>
  </si>
  <si>
    <t>SP190969</t>
  </si>
  <si>
    <t>SP190970</t>
  </si>
  <si>
    <t>SP190971</t>
  </si>
  <si>
    <t>SP190972</t>
  </si>
  <si>
    <t>SP190973</t>
  </si>
  <si>
    <t>SP190974</t>
  </si>
  <si>
    <t>SP190975</t>
  </si>
  <si>
    <t>SP190976</t>
  </si>
  <si>
    <t>SP190977</t>
  </si>
  <si>
    <t>SP190978</t>
  </si>
  <si>
    <t>SP190979</t>
  </si>
  <si>
    <t>SP190980</t>
  </si>
  <si>
    <t>SP190981</t>
  </si>
  <si>
    <t>SP190982</t>
  </si>
  <si>
    <t>SP190983</t>
  </si>
  <si>
    <t>SP190984</t>
  </si>
  <si>
    <t>SP190985</t>
  </si>
  <si>
    <t>SP190986</t>
  </si>
  <si>
    <t>SP190987</t>
  </si>
  <si>
    <t>SP190988</t>
  </si>
  <si>
    <t>SP190989</t>
  </si>
  <si>
    <t>SP190990</t>
  </si>
  <si>
    <t>SP190991</t>
  </si>
  <si>
    <t>SP190992</t>
  </si>
  <si>
    <t>SP190993</t>
  </si>
  <si>
    <t>SP190994</t>
  </si>
  <si>
    <t>SP190995</t>
  </si>
  <si>
    <t>SP190996</t>
  </si>
  <si>
    <t>SP190997</t>
  </si>
  <si>
    <t>SP190998</t>
  </si>
  <si>
    <t>SP190999</t>
  </si>
  <si>
    <t>SP191000</t>
  </si>
  <si>
    <t>Parpol Sebelumnya</t>
  </si>
  <si>
    <t>Kehilangan (parpol saat ini) menjadi parpol :</t>
  </si>
  <si>
    <t>PERUBAHAN PILIHAN</t>
  </si>
  <si>
    <t>MATRIK PARPOL</t>
  </si>
  <si>
    <t>Parpol</t>
  </si>
  <si>
    <t>LOYALITAS PEMILIH</t>
  </si>
  <si>
    <t>ELEKTABILITAS PARPOL</t>
  </si>
  <si>
    <t>POLA PERPINDAHAN PILIHAN</t>
  </si>
  <si>
    <t>PERBANDINGAN PREDIKSI ELEKTABILITAS</t>
  </si>
  <si>
    <t>Probabilitas pemilih parpol</t>
  </si>
  <si>
    <t>Elektabilitas</t>
  </si>
  <si>
    <t>Elaktibilitas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</si>
</sst>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Rp&quot;* #,##0_-;\-&quot;Rp&quot;* #,##0_-;_-&quot;Rp&quot;* &quot;-&quot;_-;_-@_-"/>
  </numFmts>
  <fonts count="12" x14ac:knownFonts="1">
    <font>
      <sz val="11"/>
      <color theme="1"/>
      <name val="Calibri"/>
      <family val="2"/>
      <charset val="1"/>
      <scheme val="minor"/>
    </font>
    <font>
      <sz val="11"/>
      <color theme="1"/>
      <name val="Calibri"/>
      <family val="2"/>
      <scheme val="minor"/>
    </font>
    <font>
      <b/>
      <sz val="14"/>
      <color rgb="FF0033CC"/>
      <name val="Calibri"/>
      <family val="2"/>
      <scheme val="minor"/>
    </font>
    <font>
      <b/>
      <sz val="11"/>
      <color indexed="9"/>
      <name val="Calibri"/>
      <family val="2"/>
      <scheme val="minor"/>
    </font>
    <font>
      <b/>
      <sz val="11"/>
      <color theme="0"/>
      <name val="Calibri"/>
      <family val="2"/>
      <scheme val="minor"/>
    </font>
    <font>
      <b/>
      <sz val="12"/>
      <color rgb="FF0033CC"/>
      <name val="Calibri"/>
      <family val="2"/>
      <scheme val="minor"/>
    </font>
    <font>
      <b/>
      <sz val="12"/>
      <color rgb="FFFF0000"/>
      <name val="Calibri"/>
      <family val="2"/>
      <scheme val="minor"/>
    </font>
    <font>
      <b/>
      <sz val="11"/>
      <name val="Calibri"/>
      <family val="2"/>
      <scheme val="minor"/>
    </font>
    <font>
      <b/>
      <sz val="12"/>
      <name val="Calibri"/>
      <family val="2"/>
      <scheme val="minor"/>
    </font>
    <font>
      <sz val="11"/>
      <name val="Calibri"/>
      <family val="2"/>
      <scheme val="minor"/>
    </font>
    <font>
      <sz val="11"/>
      <color theme="1"/>
      <name val="Calibri"/>
      <family val="2"/>
      <charset val="1"/>
      <scheme val="minor"/>
    </font>
    <font>
      <sz val="11"/>
      <color theme="0"/>
      <name val="Calibri"/>
      <family val="2"/>
      <scheme val="minor"/>
    </font>
  </fonts>
  <fills count="1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7" tint="0.39997558519241921"/>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rgb="FF00B050"/>
        <bgColor indexed="64"/>
      </patternFill>
    </fill>
    <fill>
      <patternFill patternType="solid">
        <fgColor rgb="FFFF0000"/>
        <bgColor indexed="64"/>
      </patternFill>
    </fill>
    <fill>
      <patternFill patternType="solid">
        <fgColor theme="8" tint="-0.499984740745262"/>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3">
    <border>
      <left/>
      <right/>
      <top/>
      <bottom/>
      <diagonal/>
    </border>
    <border>
      <left/>
      <right/>
      <top/>
      <bottom style="thin">
        <color theme="0"/>
      </bottom>
      <diagonal/>
    </border>
    <border>
      <left style="thin">
        <color theme="0"/>
      </left>
      <right/>
      <top/>
      <bottom style="thin">
        <color theme="0"/>
      </bottom>
      <diagonal/>
    </border>
    <border>
      <left style="thin">
        <color theme="0"/>
      </left>
      <right/>
      <top/>
      <bottom/>
      <diagonal/>
    </border>
    <border>
      <left/>
      <right/>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thin">
        <color indexed="9"/>
      </left>
      <right/>
      <top/>
      <bottom/>
      <diagonal/>
    </border>
    <border>
      <left/>
      <right style="thin">
        <color indexed="9"/>
      </right>
      <top/>
      <bottom style="thin">
        <color indexed="23"/>
      </bottom>
      <diagonal/>
    </border>
    <border>
      <left style="thin">
        <color indexed="9"/>
      </left>
      <right/>
      <top/>
      <bottom style="thin">
        <color indexed="23"/>
      </bottom>
      <diagonal/>
    </border>
    <border>
      <left/>
      <right/>
      <top/>
      <bottom style="thin">
        <color indexed="23"/>
      </bottom>
      <diagonal/>
    </border>
    <border>
      <left/>
      <right style="thin">
        <color indexed="9"/>
      </right>
      <top/>
      <bottom/>
      <diagonal/>
    </border>
    <border>
      <left style="thin">
        <color indexed="9"/>
      </left>
      <right/>
      <top/>
      <bottom style="thin">
        <color indexed="9"/>
      </bottom>
      <diagonal/>
    </border>
    <border>
      <left/>
      <right style="thin">
        <color indexed="9"/>
      </right>
      <top/>
      <bottom style="thin">
        <color indexed="9"/>
      </bottom>
      <diagonal/>
    </border>
    <border>
      <left style="thin">
        <color indexed="23"/>
      </left>
      <right/>
      <top style="thin">
        <color indexed="23"/>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9"/>
      </left>
      <right style="thin">
        <color indexed="9"/>
      </right>
      <top/>
      <bottom style="thin">
        <color indexed="23"/>
      </bottom>
      <diagonal/>
    </border>
    <border>
      <left style="thin">
        <color indexed="23"/>
      </left>
      <right/>
      <top/>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23"/>
      </right>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top style="thin">
        <color theme="1" tint="0.499984740745262"/>
      </top>
      <bottom/>
      <diagonal/>
    </border>
    <border>
      <left/>
      <right/>
      <top/>
      <bottom style="thin">
        <color theme="1" tint="0.499984740745262"/>
      </bottom>
      <diagonal/>
    </border>
    <border>
      <left style="thin">
        <color indexed="9"/>
      </left>
      <right/>
      <top style="thin">
        <color theme="0"/>
      </top>
      <bottom style="thin">
        <color indexed="23"/>
      </bottom>
      <diagonal/>
    </border>
  </borders>
  <cellStyleXfs count="2">
    <xf numFmtId="0" fontId="0" fillId="0" borderId="0"/>
    <xf numFmtId="164" fontId="10" fillId="0" borderId="0" applyFont="0" applyFill="0" applyBorder="0" applyAlignment="0" applyProtection="0"/>
  </cellStyleXfs>
  <cellXfs count="130">
    <xf numFmtId="0" fontId="0" fillId="0" borderId="0" xfId="0"/>
    <xf numFmtId="0" fontId="1" fillId="0" borderId="0" xfId="0" applyFont="1" applyAlignment="1">
      <alignment vertical="center"/>
    </xf>
    <xf numFmtId="0" fontId="2" fillId="0" borderId="0" xfId="0" applyFont="1" applyAlignment="1">
      <alignment vertical="center"/>
    </xf>
    <xf numFmtId="0" fontId="4" fillId="3" borderId="2" xfId="0" applyFont="1" applyFill="1" applyBorder="1" applyAlignment="1">
      <alignment horizontal="center" vertical="center"/>
    </xf>
    <xf numFmtId="0" fontId="1" fillId="4" borderId="3" xfId="0" applyFont="1" applyFill="1" applyBorder="1" applyAlignment="1">
      <alignment horizontal="left" vertical="center" indent="1"/>
    </xf>
    <xf numFmtId="0" fontId="1" fillId="0" borderId="0"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3" fillId="7" borderId="0" xfId="0" applyFont="1" applyFill="1" applyAlignment="1">
      <alignment horizontal="center" vertical="center"/>
    </xf>
    <xf numFmtId="0" fontId="7" fillId="8" borderId="6" xfId="0" applyFont="1" applyFill="1" applyBorder="1" applyAlignment="1">
      <alignment horizontal="center" vertical="center"/>
    </xf>
    <xf numFmtId="0" fontId="7" fillId="8" borderId="7" xfId="0" applyFont="1" applyFill="1" applyBorder="1" applyAlignment="1">
      <alignment horizontal="center" vertical="center"/>
    </xf>
    <xf numFmtId="0" fontId="7" fillId="0" borderId="0" xfId="0" applyFont="1" applyAlignment="1">
      <alignment vertical="center"/>
    </xf>
    <xf numFmtId="0" fontId="3" fillId="9" borderId="8" xfId="0" applyFont="1" applyFill="1" applyBorder="1" applyAlignment="1">
      <alignment horizontal="center" vertical="center"/>
    </xf>
    <xf numFmtId="0" fontId="3" fillId="10" borderId="0" xfId="0" applyFont="1" applyFill="1" applyAlignment="1">
      <alignment horizontal="center" vertical="center"/>
    </xf>
    <xf numFmtId="0" fontId="4" fillId="11" borderId="0" xfId="0" applyFont="1" applyFill="1" applyAlignment="1">
      <alignment horizontal="center" vertical="center"/>
    </xf>
    <xf numFmtId="0" fontId="4" fillId="11" borderId="8" xfId="0" applyFont="1" applyFill="1" applyBorder="1" applyAlignment="1">
      <alignment horizontal="center" vertical="center"/>
    </xf>
    <xf numFmtId="0" fontId="4" fillId="11" borderId="10" xfId="0" applyFont="1" applyFill="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left" vertical="center" indent="1"/>
    </xf>
    <xf numFmtId="0" fontId="4" fillId="11" borderId="8" xfId="0" applyFont="1" applyFill="1" applyBorder="1" applyAlignment="1">
      <alignment horizontal="center" vertical="center" wrapText="1"/>
    </xf>
    <xf numFmtId="0" fontId="1" fillId="0" borderId="16" xfId="0" applyFont="1" applyBorder="1" applyAlignment="1">
      <alignment horizontal="left" vertical="center" indent="1"/>
    </xf>
    <xf numFmtId="0" fontId="1" fillId="0" borderId="16" xfId="0" applyFont="1" applyBorder="1" applyAlignment="1">
      <alignment horizontal="right" vertical="center" indent="1"/>
    </xf>
    <xf numFmtId="10" fontId="1" fillId="0" borderId="17" xfId="0" applyNumberFormat="1" applyFont="1" applyBorder="1" applyAlignment="1">
      <alignment horizontal="right" vertical="center" indent="1"/>
    </xf>
    <xf numFmtId="0" fontId="1" fillId="0" borderId="18" xfId="0" applyFont="1" applyBorder="1" applyAlignment="1">
      <alignment horizontal="left" vertical="center" indent="1"/>
    </xf>
    <xf numFmtId="0" fontId="4" fillId="11" borderId="11" xfId="0" applyFont="1" applyFill="1" applyBorder="1" applyAlignment="1">
      <alignment horizontal="left" vertical="center" indent="2"/>
    </xf>
    <xf numFmtId="0" fontId="4" fillId="11" borderId="10" xfId="0" applyFont="1" applyFill="1" applyBorder="1" applyAlignment="1">
      <alignment vertical="center"/>
    </xf>
    <xf numFmtId="0" fontId="1" fillId="0" borderId="17" xfId="0" applyFont="1" applyBorder="1" applyAlignment="1">
      <alignment horizontal="left" vertical="center" indent="1"/>
    </xf>
    <xf numFmtId="0" fontId="1" fillId="0" borderId="16" xfId="0" applyFont="1" applyBorder="1" applyAlignment="1">
      <alignment horizontal="right" vertical="center" indent="2"/>
    </xf>
    <xf numFmtId="0" fontId="1" fillId="0" borderId="17" xfId="0" applyFont="1" applyBorder="1" applyAlignment="1">
      <alignment horizontal="center" vertical="center"/>
    </xf>
    <xf numFmtId="37" fontId="1" fillId="0" borderId="17" xfId="0" applyNumberFormat="1" applyFont="1" applyBorder="1" applyAlignment="1">
      <alignment horizontal="right" vertical="center" indent="1"/>
    </xf>
    <xf numFmtId="0" fontId="1" fillId="0" borderId="20" xfId="0" applyFont="1" applyBorder="1" applyAlignment="1">
      <alignment horizontal="left" vertical="center" indent="1"/>
    </xf>
    <xf numFmtId="0" fontId="1" fillId="0" borderId="20" xfId="0" applyFont="1" applyBorder="1" applyAlignment="1">
      <alignment horizontal="right" vertical="center" indent="1"/>
    </xf>
    <xf numFmtId="10" fontId="1" fillId="0" borderId="18" xfId="0" applyNumberFormat="1" applyFont="1" applyBorder="1" applyAlignment="1">
      <alignment horizontal="right" vertical="center" indent="1"/>
    </xf>
    <xf numFmtId="1" fontId="1" fillId="0" borderId="17" xfId="0" applyNumberFormat="1" applyFont="1" applyBorder="1" applyAlignment="1">
      <alignment horizontal="right" vertical="center" indent="1"/>
    </xf>
    <xf numFmtId="10" fontId="1" fillId="0" borderId="17" xfId="0" applyNumberFormat="1" applyFont="1" applyBorder="1" applyAlignment="1">
      <alignment horizontal="center" vertical="center"/>
    </xf>
    <xf numFmtId="0" fontId="1" fillId="0" borderId="21" xfId="0" applyFont="1" applyBorder="1" applyAlignment="1">
      <alignment horizontal="left" vertical="center" indent="1"/>
    </xf>
    <xf numFmtId="0" fontId="1" fillId="0" borderId="20" xfId="0" applyFont="1" applyBorder="1" applyAlignment="1">
      <alignment horizontal="right" vertical="center" indent="2"/>
    </xf>
    <xf numFmtId="0" fontId="1" fillId="0" borderId="18" xfId="0" applyFont="1" applyBorder="1" applyAlignment="1">
      <alignment horizontal="center" vertical="center"/>
    </xf>
    <xf numFmtId="0" fontId="1" fillId="0" borderId="22" xfId="0" applyFont="1" applyBorder="1" applyAlignment="1">
      <alignment horizontal="center" vertical="center"/>
    </xf>
    <xf numFmtId="37" fontId="1" fillId="0" borderId="18" xfId="0" applyNumberFormat="1" applyFont="1" applyBorder="1" applyAlignment="1">
      <alignment horizontal="right" vertical="center" indent="1"/>
    </xf>
    <xf numFmtId="1" fontId="1" fillId="0" borderId="18" xfId="0" applyNumberFormat="1" applyFont="1" applyBorder="1" applyAlignment="1">
      <alignment horizontal="right" vertical="center" indent="1"/>
    </xf>
    <xf numFmtId="10" fontId="1" fillId="0" borderId="18" xfId="0" applyNumberFormat="1" applyFont="1" applyBorder="1" applyAlignment="1">
      <alignment horizontal="center" vertical="center"/>
    </xf>
    <xf numFmtId="0" fontId="1" fillId="0" borderId="22" xfId="0" applyFont="1" applyBorder="1" applyAlignment="1">
      <alignment horizontal="left" vertical="center" indent="1"/>
    </xf>
    <xf numFmtId="0" fontId="1" fillId="0" borderId="23" xfId="0" applyFont="1" applyBorder="1" applyAlignment="1">
      <alignment horizontal="left" vertical="center" indent="1"/>
    </xf>
    <xf numFmtId="0" fontId="1" fillId="0" borderId="23" xfId="0" applyFont="1" applyBorder="1" applyAlignment="1">
      <alignment horizontal="right" vertical="center" indent="1"/>
    </xf>
    <xf numFmtId="10" fontId="1" fillId="0" borderId="24" xfId="0" applyNumberFormat="1" applyFont="1" applyBorder="1" applyAlignment="1">
      <alignment horizontal="right" vertical="center" indent="1"/>
    </xf>
    <xf numFmtId="0" fontId="1" fillId="0" borderId="24" xfId="0" applyFont="1" applyBorder="1" applyAlignment="1">
      <alignment horizontal="left" vertical="center" indent="1"/>
    </xf>
    <xf numFmtId="0" fontId="1" fillId="0" borderId="24" xfId="0" applyFont="1" applyBorder="1" applyAlignment="1">
      <alignment horizontal="center" vertical="center"/>
    </xf>
    <xf numFmtId="0" fontId="1" fillId="0" borderId="25" xfId="0" applyFont="1" applyBorder="1" applyAlignment="1">
      <alignment horizontal="right" vertical="center" indent="1"/>
    </xf>
    <xf numFmtId="10" fontId="1" fillId="0" borderId="26" xfId="0" applyNumberFormat="1" applyFont="1" applyBorder="1" applyAlignment="1">
      <alignment horizontal="right" vertical="center" indent="1"/>
    </xf>
    <xf numFmtId="1" fontId="1" fillId="0" borderId="24" xfId="0" applyNumberFormat="1" applyFont="1" applyBorder="1" applyAlignment="1">
      <alignment horizontal="right" vertical="center" indent="1"/>
    </xf>
    <xf numFmtId="10" fontId="1" fillId="0" borderId="24" xfId="0" applyNumberFormat="1" applyFont="1" applyBorder="1" applyAlignment="1">
      <alignment horizontal="center" vertical="center"/>
    </xf>
    <xf numFmtId="0" fontId="1" fillId="0" borderId="27" xfId="0" applyFont="1" applyBorder="1" applyAlignment="1">
      <alignment horizontal="left" vertical="center" indent="1"/>
    </xf>
    <xf numFmtId="0" fontId="1" fillId="0" borderId="26" xfId="0" applyFont="1" applyBorder="1" applyAlignment="1">
      <alignment horizontal="right" vertical="center" indent="2"/>
    </xf>
    <xf numFmtId="0" fontId="1" fillId="0" borderId="26" xfId="0" applyFont="1" applyBorder="1" applyAlignment="1">
      <alignment horizontal="center" vertical="center"/>
    </xf>
    <xf numFmtId="37" fontId="1" fillId="0" borderId="26" xfId="0" applyNumberFormat="1" applyFont="1" applyBorder="1" applyAlignment="1">
      <alignment horizontal="right" vertical="center" indent="1"/>
    </xf>
    <xf numFmtId="0" fontId="1" fillId="0" borderId="26" xfId="0" applyFont="1" applyBorder="1" applyAlignment="1">
      <alignment horizontal="right" vertical="center" indent="1"/>
    </xf>
    <xf numFmtId="1" fontId="1" fillId="0" borderId="26" xfId="0" applyNumberFormat="1" applyFont="1" applyBorder="1" applyAlignment="1">
      <alignment horizontal="right" vertical="center" indent="1"/>
    </xf>
    <xf numFmtId="0" fontId="1" fillId="12" borderId="25" xfId="0" applyFont="1" applyFill="1" applyBorder="1" applyAlignment="1">
      <alignment vertical="center"/>
    </xf>
    <xf numFmtId="0" fontId="1" fillId="12" borderId="28" xfId="0" applyFont="1" applyFill="1" applyBorder="1" applyAlignment="1">
      <alignment vertical="center"/>
    </xf>
    <xf numFmtId="37" fontId="1" fillId="0" borderId="0" xfId="0" applyNumberFormat="1" applyFont="1" applyAlignment="1">
      <alignment vertical="center"/>
    </xf>
    <xf numFmtId="0" fontId="1" fillId="0" borderId="0" xfId="0" applyFont="1" applyBorder="1" applyAlignment="1">
      <alignment vertical="center" wrapText="1"/>
    </xf>
    <xf numFmtId="0" fontId="8" fillId="0" borderId="0" xfId="0" applyFont="1" applyAlignment="1">
      <alignment vertical="center"/>
    </xf>
    <xf numFmtId="0" fontId="4" fillId="11" borderId="9" xfId="0" applyFont="1" applyFill="1" applyBorder="1" applyAlignment="1">
      <alignment horizontal="center" vertical="center"/>
    </xf>
    <xf numFmtId="0" fontId="3" fillId="0" borderId="0" xfId="0" applyFont="1" applyFill="1" applyBorder="1" applyAlignment="1">
      <alignment horizontal="center" vertical="center"/>
    </xf>
    <xf numFmtId="10" fontId="1" fillId="0" borderId="0" xfId="0" applyNumberFormat="1" applyFont="1" applyFill="1" applyBorder="1" applyAlignment="1">
      <alignment vertical="center"/>
    </xf>
    <xf numFmtId="10" fontId="1" fillId="0" borderId="0" xfId="0" applyNumberFormat="1" applyFont="1" applyFill="1" applyBorder="1" applyAlignment="1">
      <alignment horizontal="left" vertical="center" indent="1"/>
    </xf>
    <xf numFmtId="37" fontId="1" fillId="0" borderId="0" xfId="0" applyNumberFormat="1" applyFont="1" applyBorder="1" applyAlignment="1">
      <alignment vertical="center"/>
    </xf>
    <xf numFmtId="37" fontId="1" fillId="0" borderId="24" xfId="0" applyNumberFormat="1" applyFont="1" applyBorder="1" applyAlignment="1">
      <alignment horizontal="right" vertical="center" indent="1"/>
    </xf>
    <xf numFmtId="1" fontId="4" fillId="11" borderId="10" xfId="0" applyNumberFormat="1" applyFont="1" applyFill="1" applyBorder="1" applyAlignment="1">
      <alignment horizontal="center" vertical="center" wrapText="1"/>
    </xf>
    <xf numFmtId="1" fontId="4" fillId="11" borderId="19" xfId="0" applyNumberFormat="1" applyFont="1" applyFill="1" applyBorder="1" applyAlignment="1">
      <alignment horizontal="center" vertical="center" wrapText="1"/>
    </xf>
    <xf numFmtId="0" fontId="3" fillId="10" borderId="0" xfId="0" applyFont="1" applyFill="1" applyAlignment="1">
      <alignment horizontal="center" vertical="center"/>
    </xf>
    <xf numFmtId="10" fontId="1" fillId="0" borderId="0" xfId="0" quotePrefix="1" applyNumberFormat="1" applyFont="1" applyBorder="1" applyAlignment="1">
      <alignment horizontal="center" vertical="center"/>
    </xf>
    <xf numFmtId="1" fontId="4" fillId="11" borderId="13" xfId="0" applyNumberFormat="1" applyFont="1" applyFill="1" applyBorder="1" applyAlignment="1">
      <alignment vertical="center" wrapText="1"/>
    </xf>
    <xf numFmtId="1" fontId="4" fillId="11" borderId="8" xfId="0" applyNumberFormat="1" applyFont="1" applyFill="1" applyBorder="1" applyAlignment="1">
      <alignment vertical="center" wrapText="1"/>
    </xf>
    <xf numFmtId="0" fontId="4" fillId="3" borderId="1" xfId="0" applyFont="1" applyFill="1" applyBorder="1" applyAlignment="1">
      <alignment horizontal="left" vertical="center" indent="1"/>
    </xf>
    <xf numFmtId="0" fontId="1" fillId="3" borderId="1" xfId="0" applyFont="1" applyFill="1" applyBorder="1" applyAlignment="1">
      <alignment vertical="center"/>
    </xf>
    <xf numFmtId="0" fontId="1" fillId="15" borderId="2" xfId="0" applyFont="1" applyFill="1" applyBorder="1" applyAlignment="1">
      <alignment horizontal="left" vertical="center" indent="1"/>
    </xf>
    <xf numFmtId="0" fontId="1" fillId="0" borderId="26" xfId="0" applyFont="1" applyBorder="1" applyAlignment="1">
      <alignment horizontal="left" vertical="center" indent="1"/>
    </xf>
    <xf numFmtId="10" fontId="1" fillId="0" borderId="26" xfId="0" applyNumberFormat="1" applyFont="1" applyBorder="1" applyAlignment="1">
      <alignment horizontal="left" vertical="center" indent="1"/>
    </xf>
    <xf numFmtId="0" fontId="4" fillId="11" borderId="32" xfId="0" applyFont="1" applyFill="1" applyBorder="1" applyAlignment="1">
      <alignment horizontal="center" vertical="center"/>
    </xf>
    <xf numFmtId="0" fontId="11" fillId="0" borderId="0" xfId="0" applyFont="1" applyAlignment="1">
      <alignment vertical="center"/>
    </xf>
    <xf numFmtId="10" fontId="11" fillId="0" borderId="0" xfId="0" applyNumberFormat="1" applyFont="1" applyAlignment="1">
      <alignment vertical="center"/>
    </xf>
    <xf numFmtId="0" fontId="9" fillId="0" borderId="0" xfId="0" applyFont="1" applyAlignment="1">
      <alignment vertical="center"/>
    </xf>
    <xf numFmtId="0" fontId="4" fillId="3" borderId="1" xfId="0" applyFont="1" applyFill="1" applyBorder="1" applyAlignment="1">
      <alignment horizontal="left" vertical="center" indent="4"/>
    </xf>
    <xf numFmtId="164" fontId="1" fillId="0" borderId="0" xfId="1" applyFont="1" applyAlignment="1">
      <alignment vertical="center"/>
    </xf>
    <xf numFmtId="0" fontId="9" fillId="14" borderId="20" xfId="0" applyFont="1" applyFill="1" applyBorder="1" applyAlignment="1">
      <alignment horizontal="left" vertical="center" wrapText="1" indent="1"/>
    </xf>
    <xf numFmtId="0" fontId="9" fillId="14" borderId="0" xfId="0" applyFont="1" applyFill="1" applyBorder="1" applyAlignment="1">
      <alignment horizontal="left" vertical="center" wrapText="1" indent="1"/>
    </xf>
    <xf numFmtId="0" fontId="9" fillId="14" borderId="22" xfId="0" applyFont="1" applyFill="1" applyBorder="1" applyAlignment="1">
      <alignment horizontal="left" vertical="center" wrapText="1" indent="1"/>
    </xf>
    <xf numFmtId="0" fontId="1" fillId="14" borderId="20" xfId="0" applyFont="1" applyFill="1" applyBorder="1" applyAlignment="1">
      <alignment horizontal="left" vertical="center" wrapText="1" indent="1"/>
    </xf>
    <xf numFmtId="0" fontId="1" fillId="14" borderId="0" xfId="0" applyFont="1" applyFill="1" applyBorder="1" applyAlignment="1">
      <alignment horizontal="left" vertical="center" wrapText="1" indent="1"/>
    </xf>
    <xf numFmtId="0" fontId="1" fillId="14" borderId="22" xfId="0" applyFont="1" applyFill="1" applyBorder="1" applyAlignment="1">
      <alignment horizontal="left" vertical="center" wrapText="1" indent="1"/>
    </xf>
    <xf numFmtId="0" fontId="1" fillId="14" borderId="23" xfId="0" applyFont="1" applyFill="1" applyBorder="1" applyAlignment="1">
      <alignment horizontal="left" vertical="center" wrapText="1" indent="1"/>
    </xf>
    <xf numFmtId="0" fontId="1" fillId="14" borderId="12" xfId="0" applyFont="1" applyFill="1" applyBorder="1" applyAlignment="1">
      <alignment horizontal="left" vertical="center" wrapText="1" indent="1"/>
    </xf>
    <xf numFmtId="0" fontId="1" fillId="14" borderId="27" xfId="0" applyFont="1" applyFill="1" applyBorder="1" applyAlignment="1">
      <alignment horizontal="left" vertical="center" wrapText="1" indent="1"/>
    </xf>
    <xf numFmtId="0" fontId="1" fillId="13" borderId="16" xfId="0" applyFont="1" applyFill="1" applyBorder="1" applyAlignment="1">
      <alignment horizontal="left" vertical="center" wrapText="1" indent="1"/>
    </xf>
    <xf numFmtId="0" fontId="1" fillId="13" borderId="29" xfId="0" applyFont="1" applyFill="1" applyBorder="1" applyAlignment="1">
      <alignment horizontal="left" vertical="center" wrapText="1" indent="1"/>
    </xf>
    <xf numFmtId="0" fontId="1" fillId="13" borderId="21" xfId="0" applyFont="1" applyFill="1" applyBorder="1" applyAlignment="1">
      <alignment horizontal="left" vertical="center" wrapText="1" indent="1"/>
    </xf>
    <xf numFmtId="0" fontId="1" fillId="13" borderId="20" xfId="0" applyFont="1" applyFill="1" applyBorder="1" applyAlignment="1">
      <alignment horizontal="left" vertical="center" wrapText="1" indent="1"/>
    </xf>
    <xf numFmtId="0" fontId="1" fillId="13" borderId="0" xfId="0" applyFont="1" applyFill="1" applyBorder="1" applyAlignment="1">
      <alignment horizontal="left" vertical="center" wrapText="1" indent="1"/>
    </xf>
    <xf numFmtId="0" fontId="1" fillId="13" borderId="22" xfId="0" applyFont="1" applyFill="1" applyBorder="1" applyAlignment="1">
      <alignment horizontal="left" vertical="center" wrapText="1" indent="1"/>
    </xf>
    <xf numFmtId="0" fontId="9" fillId="13" borderId="20" xfId="0" applyFont="1" applyFill="1" applyBorder="1" applyAlignment="1">
      <alignment horizontal="left" vertical="center" wrapText="1" indent="1"/>
    </xf>
    <xf numFmtId="0" fontId="9" fillId="13" borderId="0" xfId="0" applyFont="1" applyFill="1" applyBorder="1" applyAlignment="1">
      <alignment horizontal="left" vertical="center" wrapText="1" indent="1"/>
    </xf>
    <xf numFmtId="0" fontId="9" fillId="13" borderId="22" xfId="0" applyFont="1" applyFill="1" applyBorder="1" applyAlignment="1">
      <alignment horizontal="left" vertical="center" wrapText="1" indent="1"/>
    </xf>
    <xf numFmtId="0" fontId="1" fillId="15" borderId="30" xfId="0" applyFont="1" applyFill="1" applyBorder="1" applyAlignment="1">
      <alignment horizontal="justify" vertical="justify" wrapText="1"/>
    </xf>
    <xf numFmtId="0" fontId="1" fillId="15" borderId="0" xfId="0" applyFont="1" applyFill="1" applyBorder="1" applyAlignment="1">
      <alignment horizontal="justify" vertical="justify" wrapText="1"/>
    </xf>
    <xf numFmtId="0" fontId="1" fillId="15" borderId="31" xfId="0" applyFont="1" applyFill="1" applyBorder="1" applyAlignment="1">
      <alignment horizontal="justify" vertical="justify" wrapText="1"/>
    </xf>
    <xf numFmtId="0" fontId="1" fillId="13" borderId="30" xfId="0" applyFont="1" applyFill="1" applyBorder="1" applyAlignment="1">
      <alignment horizontal="justify" vertical="justify" wrapText="1"/>
    </xf>
    <xf numFmtId="0" fontId="1" fillId="13" borderId="0" xfId="0" applyFont="1" applyFill="1" applyBorder="1" applyAlignment="1">
      <alignment horizontal="justify" vertical="justify" wrapText="1"/>
    </xf>
    <xf numFmtId="0" fontId="1" fillId="13" borderId="31" xfId="0" applyFont="1" applyFill="1" applyBorder="1" applyAlignment="1">
      <alignment horizontal="justify" vertical="justify" wrapText="1"/>
    </xf>
    <xf numFmtId="0" fontId="1" fillId="15" borderId="30" xfId="0" applyFont="1" applyFill="1" applyBorder="1" applyAlignment="1">
      <alignment horizontal="justify" vertical="justify"/>
    </xf>
    <xf numFmtId="0" fontId="1" fillId="15" borderId="0" xfId="0" applyFont="1" applyFill="1" applyBorder="1" applyAlignment="1">
      <alignment horizontal="justify" vertical="justify"/>
    </xf>
    <xf numFmtId="0" fontId="1" fillId="15" borderId="31" xfId="0" applyFont="1" applyFill="1" applyBorder="1" applyAlignment="1">
      <alignment horizontal="justify" vertical="justify"/>
    </xf>
    <xf numFmtId="0" fontId="1" fillId="13" borderId="30" xfId="0" applyFont="1" applyFill="1" applyBorder="1" applyAlignment="1">
      <alignment horizontal="justify" vertical="justify"/>
    </xf>
    <xf numFmtId="0" fontId="1" fillId="13" borderId="0" xfId="0" applyFont="1" applyFill="1" applyBorder="1" applyAlignment="1">
      <alignment horizontal="justify" vertical="justify"/>
    </xf>
    <xf numFmtId="0" fontId="1" fillId="13" borderId="31" xfId="0" applyFont="1" applyFill="1" applyBorder="1" applyAlignment="1">
      <alignment horizontal="justify" vertical="justify"/>
    </xf>
    <xf numFmtId="0" fontId="3" fillId="2" borderId="1" xfId="0" applyFont="1" applyFill="1" applyBorder="1" applyAlignment="1">
      <alignment horizontal="center" vertical="center"/>
    </xf>
    <xf numFmtId="0" fontId="3" fillId="5" borderId="4" xfId="0" applyFont="1" applyFill="1" applyBorder="1" applyAlignment="1">
      <alignment horizontal="center" vertical="center"/>
    </xf>
    <xf numFmtId="0" fontId="7" fillId="6" borderId="0" xfId="0" applyFont="1" applyFill="1" applyAlignment="1">
      <alignment horizontal="center" vertical="center"/>
    </xf>
    <xf numFmtId="0" fontId="3" fillId="7" borderId="5" xfId="0" applyFont="1" applyFill="1" applyBorder="1" applyAlignment="1">
      <alignment horizontal="center" vertical="center"/>
    </xf>
    <xf numFmtId="0" fontId="3" fillId="7" borderId="6" xfId="0" applyFont="1" applyFill="1" applyBorder="1" applyAlignment="1">
      <alignment horizontal="center" vertical="center"/>
    </xf>
    <xf numFmtId="0" fontId="3" fillId="10" borderId="0" xfId="0" applyFont="1" applyFill="1" applyAlignment="1">
      <alignment horizontal="center" vertical="center"/>
    </xf>
    <xf numFmtId="1" fontId="4" fillId="11" borderId="9" xfId="0" applyNumberFormat="1" applyFont="1" applyFill="1" applyBorder="1" applyAlignment="1">
      <alignment horizontal="center" vertical="center" wrapText="1"/>
    </xf>
    <xf numFmtId="1" fontId="4" fillId="11" borderId="11" xfId="0" applyNumberFormat="1" applyFont="1" applyFill="1" applyBorder="1" applyAlignment="1">
      <alignment horizontal="center" vertical="center" wrapText="1"/>
    </xf>
    <xf numFmtId="0" fontId="4" fillId="11" borderId="4" xfId="0" applyFont="1" applyFill="1" applyBorder="1" applyAlignment="1">
      <alignment horizontal="center" vertical="center"/>
    </xf>
    <xf numFmtId="0" fontId="4" fillId="11" borderId="9" xfId="0" applyFont="1" applyFill="1" applyBorder="1" applyAlignment="1">
      <alignment horizontal="center" vertical="center" wrapText="1"/>
    </xf>
    <xf numFmtId="0" fontId="4" fillId="11" borderId="11" xfId="0" applyFont="1" applyFill="1" applyBorder="1" applyAlignment="1">
      <alignment horizontal="center" vertical="center"/>
    </xf>
    <xf numFmtId="0" fontId="4" fillId="11" borderId="12" xfId="0" applyFont="1" applyFill="1" applyBorder="1" applyAlignment="1">
      <alignment horizontal="center" vertical="center"/>
    </xf>
    <xf numFmtId="0" fontId="4" fillId="11" borderId="14" xfId="0" applyFont="1" applyFill="1" applyBorder="1" applyAlignment="1">
      <alignment horizontal="center" vertical="center"/>
    </xf>
    <xf numFmtId="0" fontId="4" fillId="11" borderId="15" xfId="0" applyFont="1" applyFill="1" applyBorder="1" applyAlignment="1">
      <alignment horizontal="center" vertical="center"/>
    </xf>
  </cellXfs>
  <cellStyles count="2">
    <cellStyle name="Currency [0]" xfId="1" builtinId="7"/>
    <cellStyle name="Normal" xfId="0" builtinId="0"/>
  </cellStyles>
  <dxfs count="12">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s>
  <tableStyles count="0" defaultTableStyle="TableStyleMedium2" defaultPivotStyle="PivotStyleLight16"/>
  <colors>
    <mruColors>
      <color rgb="FF0D05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A'!$S$11</c:f>
          <c:strCache>
            <c:ptCount val="1"/>
            <c:pt idx="0">
              <c:v>PANGSA PASAR AWAL</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accent1"/>
              </a:solidFill>
              <a:latin typeface="+mn-lt"/>
              <a:ea typeface="+mn-ea"/>
              <a:cs typeface="+mn-cs"/>
            </a:defRPr>
          </a:pPr>
          <a:endParaRPr lang="id-ID"/>
        </a:p>
      </c:txPr>
    </c:title>
    <c:autoTitleDeleted val="0"/>
    <c:view3D>
      <c:rotX val="30"/>
      <c:rotY val="17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6887089933430451E-2"/>
          <c:y val="0.19765383361074931"/>
          <c:w val="0.89066170007437595"/>
          <c:h val="0.70721197544300107"/>
        </c:manualLayout>
      </c:layout>
      <c:pie3DChart>
        <c:varyColors val="1"/>
        <c:ser>
          <c:idx val="0"/>
          <c:order val="0"/>
          <c:tx>
            <c:strRef>
              <c:f>'KASUS A'!$T$12</c:f>
              <c:strCache>
                <c:ptCount val="1"/>
                <c:pt idx="0">
                  <c:v>Pangsa</c:v>
                </c:pt>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6F78-4478-A2D6-8B024A70741C}"/>
              </c:ext>
            </c:extLst>
          </c:dPt>
          <c:dPt>
            <c:idx val="1"/>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6F78-4478-A2D6-8B024A70741C}"/>
              </c:ext>
            </c:extLst>
          </c:dPt>
          <c:dPt>
            <c:idx val="2"/>
            <c:bubble3D val="0"/>
            <c:spPr>
              <a:solidFill>
                <a:schemeClr val="accent5"/>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6F78-4478-A2D6-8B024A70741C}"/>
              </c:ext>
            </c:extLst>
          </c:dPt>
          <c:dPt>
            <c:idx val="3"/>
            <c:bubble3D val="0"/>
            <c:spPr>
              <a:solidFill>
                <a:schemeClr val="accent1">
                  <a:lumMod val="6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6F78-4478-A2D6-8B024A70741C}"/>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d-ID"/>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'KASUS A'!$S$13:$S$16</c:f>
              <c:strCache>
                <c:ptCount val="4"/>
                <c:pt idx="0">
                  <c:v>Prima</c:v>
                </c:pt>
                <c:pt idx="1">
                  <c:v>Super</c:v>
                </c:pt>
                <c:pt idx="2">
                  <c:v>Elite</c:v>
                </c:pt>
                <c:pt idx="3">
                  <c:v>Lainnya</c:v>
                </c:pt>
              </c:strCache>
            </c:strRef>
          </c:cat>
          <c:val>
            <c:numRef>
              <c:f>'KASUS A'!$U$13:$U$16</c:f>
              <c:numCache>
                <c:formatCode>0.00%</c:formatCode>
                <c:ptCount val="4"/>
                <c:pt idx="0">
                  <c:v>0.2</c:v>
                </c:pt>
                <c:pt idx="1">
                  <c:v>0.42399999999999999</c:v>
                </c:pt>
                <c:pt idx="2">
                  <c:v>0.25600000000000001</c:v>
                </c:pt>
                <c:pt idx="3">
                  <c:v>0.12</c:v>
                </c:pt>
              </c:numCache>
            </c:numRef>
          </c:val>
          <c:extLst xmlns:c16r2="http://schemas.microsoft.com/office/drawing/2015/06/chart">
            <c:ext xmlns:c16="http://schemas.microsoft.com/office/drawing/2014/chart" uri="{C3380CC4-5D6E-409C-BE32-E72D297353CC}">
              <c16:uniqueId val="{00000008-6F78-4478-A2D6-8B024A70741C}"/>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A'!$AE$11</c:f>
          <c:strCache>
            <c:ptCount val="1"/>
            <c:pt idx="0">
              <c:v>PERBANDINGAN PREDIKSI PANGSA PASAR</c:v>
            </c:pt>
          </c:strCache>
        </c:strRef>
      </c:tx>
      <c:overlay val="0"/>
      <c:spPr>
        <a:noFill/>
        <a:ln>
          <a:noFill/>
        </a:ln>
        <a:effectLst/>
      </c:spPr>
      <c:txPr>
        <a:bodyPr rot="0" spcFirstLastPara="1" vertOverflow="ellipsis" vert="horz" wrap="square" anchor="ctr" anchorCtr="1"/>
        <a:lstStyle/>
        <a:p>
          <a:pPr>
            <a:defRPr sz="12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id-ID"/>
        </a:p>
      </c:txPr>
    </c:title>
    <c:autoTitleDeleted val="0"/>
    <c:plotArea>
      <c:layout/>
      <c:barChart>
        <c:barDir val="col"/>
        <c:grouping val="clustered"/>
        <c:varyColors val="0"/>
        <c:ser>
          <c:idx val="0"/>
          <c:order val="0"/>
          <c:tx>
            <c:strRef>
              <c:f>'KASUS A'!$AF$13</c:f>
              <c:strCache>
                <c:ptCount val="1"/>
                <c:pt idx="0">
                  <c:v>Awal</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'KASUS A'!$AE$14:$AE$17</c:f>
              <c:strCache>
                <c:ptCount val="4"/>
                <c:pt idx="0">
                  <c:v>Prima</c:v>
                </c:pt>
                <c:pt idx="1">
                  <c:v>Super</c:v>
                </c:pt>
                <c:pt idx="2">
                  <c:v>Elite</c:v>
                </c:pt>
                <c:pt idx="3">
                  <c:v>Lainnya</c:v>
                </c:pt>
              </c:strCache>
            </c:strRef>
          </c:cat>
          <c:val>
            <c:numRef>
              <c:f>'KASUS A'!$AF$14:$AF$17</c:f>
              <c:numCache>
                <c:formatCode>General</c:formatCode>
                <c:ptCount val="4"/>
                <c:pt idx="0">
                  <c:v>50</c:v>
                </c:pt>
                <c:pt idx="1">
                  <c:v>106</c:v>
                </c:pt>
                <c:pt idx="2">
                  <c:v>64</c:v>
                </c:pt>
                <c:pt idx="3">
                  <c:v>30</c:v>
                </c:pt>
              </c:numCache>
            </c:numRef>
          </c:val>
          <c:extLst xmlns:c16r2="http://schemas.microsoft.com/office/drawing/2015/06/chart">
            <c:ext xmlns:c16="http://schemas.microsoft.com/office/drawing/2014/chart" uri="{C3380CC4-5D6E-409C-BE32-E72D297353CC}">
              <c16:uniqueId val="{00000000-594A-4477-B2A6-FFDBCAD4F8DC}"/>
            </c:ext>
          </c:extLst>
        </c:ser>
        <c:ser>
          <c:idx val="1"/>
          <c:order val="1"/>
          <c:tx>
            <c:strRef>
              <c:f>'KASUS A'!$AH$13</c:f>
              <c:strCache>
                <c:ptCount val="1"/>
                <c:pt idx="0">
                  <c:v>Akhir </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'KASUS A'!$AE$14:$AE$17</c:f>
              <c:strCache>
                <c:ptCount val="4"/>
                <c:pt idx="0">
                  <c:v>Prima</c:v>
                </c:pt>
                <c:pt idx="1">
                  <c:v>Super</c:v>
                </c:pt>
                <c:pt idx="2">
                  <c:v>Elite</c:v>
                </c:pt>
                <c:pt idx="3">
                  <c:v>Lainnya</c:v>
                </c:pt>
              </c:strCache>
            </c:strRef>
          </c:cat>
          <c:val>
            <c:numRef>
              <c:f>'KASUS A'!$AH$14:$AH$17</c:f>
              <c:numCache>
                <c:formatCode>0</c:formatCode>
                <c:ptCount val="4"/>
                <c:pt idx="0">
                  <c:v>80</c:v>
                </c:pt>
                <c:pt idx="1">
                  <c:v>72</c:v>
                </c:pt>
                <c:pt idx="2">
                  <c:v>60</c:v>
                </c:pt>
                <c:pt idx="3">
                  <c:v>38</c:v>
                </c:pt>
              </c:numCache>
            </c:numRef>
          </c:val>
          <c:extLst xmlns:c16r2="http://schemas.microsoft.com/office/drawing/2015/06/chart">
            <c:ext xmlns:c16="http://schemas.microsoft.com/office/drawing/2014/chart" uri="{C3380CC4-5D6E-409C-BE32-E72D297353CC}">
              <c16:uniqueId val="{00000001-594A-4477-B2A6-FFDBCAD4F8DC}"/>
            </c:ext>
          </c:extLst>
        </c:ser>
        <c:dLbls>
          <c:showLegendKey val="0"/>
          <c:showVal val="0"/>
          <c:showCatName val="0"/>
          <c:showSerName val="0"/>
          <c:showPercent val="0"/>
          <c:showBubbleSize val="0"/>
        </c:dLbls>
        <c:gapWidth val="219"/>
        <c:axId val="302331888"/>
        <c:axId val="302332280"/>
      </c:barChart>
      <c:lineChart>
        <c:grouping val="standard"/>
        <c:varyColors val="0"/>
        <c:ser>
          <c:idx val="2"/>
          <c:order val="2"/>
          <c:tx>
            <c:strRef>
              <c:f>'KASUS A'!$AJ$12</c:f>
              <c:strCache>
                <c:ptCount val="1"/>
              </c:strCache>
            </c:strRef>
          </c:tx>
          <c:spPr>
            <a:ln w="34925" cap="rnd">
              <a:solidFill>
                <a:schemeClr val="accent5"/>
              </a:solidFill>
              <a:round/>
            </a:ln>
            <a:effectLst>
              <a:outerShdw blurRad="57150" dist="19050" dir="5400000" algn="ctr" rotWithShape="0">
                <a:srgbClr val="000000">
                  <a:alpha val="63000"/>
                </a:srgbClr>
              </a:outerShdw>
            </a:effectLst>
          </c:spPr>
          <c:marker>
            <c:symbol val="circle"/>
            <c:size val="8"/>
            <c:spPr>
              <a:solidFill>
                <a:srgbClr val="FF0000"/>
              </a:solidFill>
              <a:ln w="9525">
                <a:solidFill>
                  <a:schemeClr val="accent5"/>
                </a:solidFill>
                <a:round/>
              </a:ln>
              <a:effectLst>
                <a:outerShdw blurRad="57150" dist="19050" dir="5400000" algn="ctr" rotWithShape="0">
                  <a:srgbClr val="000000">
                    <a:alpha val="63000"/>
                  </a:srgbClr>
                </a:outerShdw>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id-ID"/>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'KASUS A'!$AE$14:$AE$17</c:f>
              <c:strCache>
                <c:ptCount val="4"/>
                <c:pt idx="0">
                  <c:v>Prima</c:v>
                </c:pt>
                <c:pt idx="1">
                  <c:v>Super</c:v>
                </c:pt>
                <c:pt idx="2">
                  <c:v>Elite</c:v>
                </c:pt>
                <c:pt idx="3">
                  <c:v>Lainnya</c:v>
                </c:pt>
              </c:strCache>
            </c:strRef>
          </c:cat>
          <c:val>
            <c:numRef>
              <c:f>'KASUS A'!$AJ$14:$AJ$17</c:f>
              <c:numCache>
                <c:formatCode>0.00%</c:formatCode>
                <c:ptCount val="4"/>
                <c:pt idx="0">
                  <c:v>0.12</c:v>
                </c:pt>
                <c:pt idx="1">
                  <c:v>-0.13600000000000001</c:v>
                </c:pt>
                <c:pt idx="2">
                  <c:v>-1.6000000000000014E-2</c:v>
                </c:pt>
                <c:pt idx="3">
                  <c:v>3.2000000000000001E-2</c:v>
                </c:pt>
              </c:numCache>
            </c:numRef>
          </c:val>
          <c:smooth val="0"/>
          <c:extLst xmlns:c16r2="http://schemas.microsoft.com/office/drawing/2015/06/chart">
            <c:ext xmlns:c16="http://schemas.microsoft.com/office/drawing/2014/chart" uri="{C3380CC4-5D6E-409C-BE32-E72D297353CC}">
              <c16:uniqueId val="{00000002-594A-4477-B2A6-FFDBCAD4F8DC}"/>
            </c:ext>
          </c:extLst>
        </c:ser>
        <c:dLbls>
          <c:showLegendKey val="0"/>
          <c:showVal val="0"/>
          <c:showCatName val="0"/>
          <c:showSerName val="0"/>
          <c:showPercent val="0"/>
          <c:showBubbleSize val="0"/>
        </c:dLbls>
        <c:marker val="1"/>
        <c:smooth val="0"/>
        <c:axId val="309906344"/>
        <c:axId val="302332672"/>
      </c:lineChart>
      <c:catAx>
        <c:axId val="302331888"/>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302332280"/>
        <c:crosses val="autoZero"/>
        <c:auto val="1"/>
        <c:lblAlgn val="ctr"/>
        <c:lblOffset val="100"/>
        <c:noMultiLvlLbl val="0"/>
      </c:catAx>
      <c:valAx>
        <c:axId val="302332280"/>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302331888"/>
        <c:crosses val="autoZero"/>
        <c:crossBetween val="between"/>
      </c:valAx>
      <c:valAx>
        <c:axId val="302332672"/>
        <c:scaling>
          <c:orientation val="minMax"/>
        </c:scaling>
        <c:delete val="0"/>
        <c:axPos val="r"/>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309906344"/>
        <c:crosses val="max"/>
        <c:crossBetween val="between"/>
      </c:valAx>
      <c:catAx>
        <c:axId val="309906344"/>
        <c:scaling>
          <c:orientation val="minMax"/>
        </c:scaling>
        <c:delete val="1"/>
        <c:axPos val="b"/>
        <c:numFmt formatCode="General" sourceLinked="1"/>
        <c:majorTickMark val="none"/>
        <c:minorTickMark val="none"/>
        <c:tickLblPos val="nextTo"/>
        <c:crossAx val="3023326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id-ID"/>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A'!$AT$15</c:f>
          <c:strCache>
            <c:ptCount val="1"/>
            <c:pt idx="0">
              <c:v>PROBABILITAS PONSEL MEREK PRIMA</c:v>
            </c:pt>
          </c:strCache>
        </c:strRef>
      </c:tx>
      <c:overlay val="0"/>
      <c:spPr>
        <a:noFill/>
        <a:ln>
          <a:noFill/>
        </a:ln>
        <a:effectLst/>
      </c:spPr>
      <c:txPr>
        <a:bodyPr rot="0" spcFirstLastPara="1" vertOverflow="ellipsis" vert="horz" wrap="square" anchor="ctr" anchorCtr="1"/>
        <a:lstStyle/>
        <a:p>
          <a:pPr>
            <a:defRPr sz="1200" b="1" i="0" u="none" strike="noStrike" kern="1200" cap="all" baseline="0">
              <a:solidFill>
                <a:schemeClr val="accent5">
                  <a:lumMod val="75000"/>
                </a:schemeClr>
              </a:solidFill>
              <a:latin typeface="+mn-lt"/>
              <a:ea typeface="+mn-ea"/>
              <a:cs typeface="+mn-cs"/>
            </a:defRPr>
          </a:pPr>
          <a:endParaRPr lang="id-ID"/>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3BD5-4D8E-A39C-077E7C215DAD}"/>
              </c:ext>
            </c:extLst>
          </c:dPt>
          <c:dPt>
            <c:idx val="1"/>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2-3BD5-4D8E-A39C-077E7C215DAD}"/>
              </c:ext>
            </c:extLst>
          </c:dPt>
          <c:dPt>
            <c:idx val="2"/>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3BD5-4D8E-A39C-077E7C215DAD}"/>
              </c:ext>
            </c:extLst>
          </c:dPt>
          <c:dPt>
            <c:idx val="3"/>
            <c:bubble3D val="0"/>
            <c:spPr>
              <a:solidFill>
                <a:schemeClr val="accent1">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4-3BD5-4D8E-A39C-077E7C215DAD}"/>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3BD5-4D8E-A39C-077E7C215DAD}"/>
                </c:ext>
                <c:ext xmlns:c15="http://schemas.microsoft.com/office/drawing/2012/chart" uri="{CE6537A1-D6FC-4f65-9D91-7224C49458BB}"/>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2-3BD5-4D8E-A39C-077E7C215DAD}"/>
                </c:ext>
                <c:ext xmlns:c15="http://schemas.microsoft.com/office/drawing/2012/chart" uri="{CE6537A1-D6FC-4f65-9D91-7224C49458BB}"/>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3BD5-4D8E-A39C-077E7C215DAD}"/>
                </c:ext>
                <c:ext xmlns:c15="http://schemas.microsoft.com/office/drawing/2012/chart" uri="{CE6537A1-D6FC-4f65-9D91-7224C49458BB}"/>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4-3BD5-4D8E-A39C-077E7C215D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'KASUS A'!$AU$13:$AX$13</c:f>
              <c:strCache>
                <c:ptCount val="4"/>
                <c:pt idx="0">
                  <c:v>Prima</c:v>
                </c:pt>
                <c:pt idx="1">
                  <c:v>Super</c:v>
                </c:pt>
                <c:pt idx="2">
                  <c:v>Elite</c:v>
                </c:pt>
                <c:pt idx="3">
                  <c:v>Lainnya</c:v>
                </c:pt>
              </c:strCache>
            </c:strRef>
          </c:cat>
          <c:val>
            <c:numRef>
              <c:f>'KASUS A'!$AU$14:$AX$14</c:f>
              <c:numCache>
                <c:formatCode>0.00%</c:formatCode>
                <c:ptCount val="4"/>
                <c:pt idx="0">
                  <c:v>0.44</c:v>
                </c:pt>
                <c:pt idx="1">
                  <c:v>0.24</c:v>
                </c:pt>
                <c:pt idx="2">
                  <c:v>0.2</c:v>
                </c:pt>
                <c:pt idx="3">
                  <c:v>0.12</c:v>
                </c:pt>
              </c:numCache>
            </c:numRef>
          </c:val>
          <c:extLst xmlns:c16r2="http://schemas.microsoft.com/office/drawing/2015/06/chart">
            <c:ext xmlns:c16="http://schemas.microsoft.com/office/drawing/2014/chart" uri="{C3380CC4-5D6E-409C-BE32-E72D297353CC}">
              <c16:uniqueId val="{00000000-3BD5-4D8E-A39C-077E7C215DAD}"/>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B'!$S$11</c:f>
          <c:strCache>
            <c:ptCount val="1"/>
            <c:pt idx="0">
              <c:v>ELEKTABILITAS PARPOL</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accent1"/>
              </a:solidFill>
              <a:latin typeface="+mn-lt"/>
              <a:ea typeface="+mn-ea"/>
              <a:cs typeface="+mn-cs"/>
            </a:defRPr>
          </a:pPr>
          <a:endParaRPr lang="id-ID"/>
        </a:p>
      </c:txPr>
    </c:title>
    <c:autoTitleDeleted val="0"/>
    <c:view3D>
      <c:rotX val="30"/>
      <c:rotY val="17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6887089933430451E-2"/>
          <c:y val="0.19765383361074931"/>
          <c:w val="0.89066170007437595"/>
          <c:h val="0.70721197544300107"/>
        </c:manualLayout>
      </c:layout>
      <c:pie3DChart>
        <c:varyColors val="1"/>
        <c:ser>
          <c:idx val="0"/>
          <c:order val="0"/>
          <c:tx>
            <c:strRef>
              <c:f>'KASUS B'!$T$12</c:f>
              <c:strCache>
                <c:ptCount val="1"/>
                <c:pt idx="0">
                  <c:v>Elaktibilitas</c:v>
                </c:pt>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E03D-4A2C-B191-AEFFCA44823A}"/>
              </c:ext>
            </c:extLst>
          </c:dPt>
          <c:dPt>
            <c:idx val="1"/>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E03D-4A2C-B191-AEFFCA44823A}"/>
              </c:ext>
            </c:extLst>
          </c:dPt>
          <c:dPt>
            <c:idx val="2"/>
            <c:bubble3D val="0"/>
            <c:spPr>
              <a:solidFill>
                <a:schemeClr val="accent5"/>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E03D-4A2C-B191-AEFFCA44823A}"/>
              </c:ext>
            </c:extLst>
          </c:dPt>
          <c:dPt>
            <c:idx val="3"/>
            <c:bubble3D val="0"/>
            <c:spPr>
              <a:solidFill>
                <a:schemeClr val="accent1">
                  <a:lumMod val="6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E03D-4A2C-B191-AEFFCA44823A}"/>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d-ID"/>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'KASUS B'!$S$13:$S$16</c:f>
              <c:strCache>
                <c:ptCount val="4"/>
                <c:pt idx="0">
                  <c:v>Padi</c:v>
                </c:pt>
                <c:pt idx="1">
                  <c:v>Jagung</c:v>
                </c:pt>
                <c:pt idx="2">
                  <c:v>Kacang</c:v>
                </c:pt>
                <c:pt idx="3">
                  <c:v>Lainnya</c:v>
                </c:pt>
              </c:strCache>
            </c:strRef>
          </c:cat>
          <c:val>
            <c:numRef>
              <c:f>'KASUS B'!$U$13:$U$16</c:f>
              <c:numCache>
                <c:formatCode>0.00%</c:formatCode>
                <c:ptCount val="4"/>
                <c:pt idx="0">
                  <c:v>0.308</c:v>
                </c:pt>
                <c:pt idx="1">
                  <c:v>0.308</c:v>
                </c:pt>
                <c:pt idx="2">
                  <c:v>0.24199999999999999</c:v>
                </c:pt>
                <c:pt idx="3">
                  <c:v>0.14199999999999999</c:v>
                </c:pt>
              </c:numCache>
            </c:numRef>
          </c:val>
          <c:extLst xmlns:c16r2="http://schemas.microsoft.com/office/drawing/2015/06/chart">
            <c:ext xmlns:c16="http://schemas.microsoft.com/office/drawing/2014/chart" uri="{C3380CC4-5D6E-409C-BE32-E72D297353CC}">
              <c16:uniqueId val="{00000008-E03D-4A2C-B191-AEFFCA44823A}"/>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B'!$AE$11</c:f>
          <c:strCache>
            <c:ptCount val="1"/>
            <c:pt idx="0">
              <c:v>PERBANDINGAN PREDIKSI ELEKTABILITAS</c:v>
            </c:pt>
          </c:strCache>
        </c:strRef>
      </c:tx>
      <c:overlay val="0"/>
      <c:spPr>
        <a:noFill/>
        <a:ln>
          <a:noFill/>
        </a:ln>
        <a:effectLst/>
      </c:spPr>
      <c:txPr>
        <a:bodyPr rot="0" spcFirstLastPara="1" vertOverflow="ellipsis" vert="horz" wrap="square" anchor="ctr" anchorCtr="1"/>
        <a:lstStyle/>
        <a:p>
          <a:pPr>
            <a:defRPr sz="12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id-ID"/>
        </a:p>
      </c:txPr>
    </c:title>
    <c:autoTitleDeleted val="0"/>
    <c:plotArea>
      <c:layout/>
      <c:barChart>
        <c:barDir val="col"/>
        <c:grouping val="clustered"/>
        <c:varyColors val="0"/>
        <c:ser>
          <c:idx val="0"/>
          <c:order val="0"/>
          <c:tx>
            <c:strRef>
              <c:f>'KASUS B'!$AF$13</c:f>
              <c:strCache>
                <c:ptCount val="1"/>
                <c:pt idx="0">
                  <c:v>Awal</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'KASUS B'!$AE$14:$AE$17</c:f>
              <c:strCache>
                <c:ptCount val="4"/>
                <c:pt idx="0">
                  <c:v>Padi</c:v>
                </c:pt>
                <c:pt idx="1">
                  <c:v>Jagung</c:v>
                </c:pt>
                <c:pt idx="2">
                  <c:v>Kacang</c:v>
                </c:pt>
                <c:pt idx="3">
                  <c:v>Lainnya</c:v>
                </c:pt>
              </c:strCache>
            </c:strRef>
          </c:cat>
          <c:val>
            <c:numRef>
              <c:f>'KASUS B'!$AF$14:$AF$17</c:f>
              <c:numCache>
                <c:formatCode>General</c:formatCode>
                <c:ptCount val="4"/>
                <c:pt idx="0">
                  <c:v>308</c:v>
                </c:pt>
                <c:pt idx="1">
                  <c:v>308</c:v>
                </c:pt>
                <c:pt idx="2">
                  <c:v>242</c:v>
                </c:pt>
                <c:pt idx="3">
                  <c:v>142</c:v>
                </c:pt>
              </c:numCache>
            </c:numRef>
          </c:val>
          <c:extLst xmlns:c16r2="http://schemas.microsoft.com/office/drawing/2015/06/chart">
            <c:ext xmlns:c16="http://schemas.microsoft.com/office/drawing/2014/chart" uri="{C3380CC4-5D6E-409C-BE32-E72D297353CC}">
              <c16:uniqueId val="{00000000-860D-46E1-BBB0-A1614E61D759}"/>
            </c:ext>
          </c:extLst>
        </c:ser>
        <c:ser>
          <c:idx val="1"/>
          <c:order val="1"/>
          <c:tx>
            <c:strRef>
              <c:f>'KASUS B'!$AH$13</c:f>
              <c:strCache>
                <c:ptCount val="1"/>
                <c:pt idx="0">
                  <c:v>Akhir </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'KASUS B'!$AE$14:$AE$17</c:f>
              <c:strCache>
                <c:ptCount val="4"/>
                <c:pt idx="0">
                  <c:v>Padi</c:v>
                </c:pt>
                <c:pt idx="1">
                  <c:v>Jagung</c:v>
                </c:pt>
                <c:pt idx="2">
                  <c:v>Kacang</c:v>
                </c:pt>
                <c:pt idx="3">
                  <c:v>Lainnya</c:v>
                </c:pt>
              </c:strCache>
            </c:strRef>
          </c:cat>
          <c:val>
            <c:numRef>
              <c:f>'KASUS B'!$AH$14:$AH$17</c:f>
              <c:numCache>
                <c:formatCode>0</c:formatCode>
                <c:ptCount val="4"/>
                <c:pt idx="0">
                  <c:v>326</c:v>
                </c:pt>
                <c:pt idx="1">
                  <c:v>284</c:v>
                </c:pt>
                <c:pt idx="2">
                  <c:v>245</c:v>
                </c:pt>
                <c:pt idx="3">
                  <c:v>145</c:v>
                </c:pt>
              </c:numCache>
            </c:numRef>
          </c:val>
          <c:extLst xmlns:c16r2="http://schemas.microsoft.com/office/drawing/2015/06/chart">
            <c:ext xmlns:c16="http://schemas.microsoft.com/office/drawing/2014/chart" uri="{C3380CC4-5D6E-409C-BE32-E72D297353CC}">
              <c16:uniqueId val="{00000001-860D-46E1-BBB0-A1614E61D759}"/>
            </c:ext>
          </c:extLst>
        </c:ser>
        <c:dLbls>
          <c:showLegendKey val="0"/>
          <c:showVal val="0"/>
          <c:showCatName val="0"/>
          <c:showSerName val="0"/>
          <c:showPercent val="0"/>
          <c:showBubbleSize val="0"/>
        </c:dLbls>
        <c:gapWidth val="219"/>
        <c:axId val="479353856"/>
        <c:axId val="479355424"/>
      </c:barChart>
      <c:lineChart>
        <c:grouping val="standard"/>
        <c:varyColors val="0"/>
        <c:ser>
          <c:idx val="2"/>
          <c:order val="2"/>
          <c:tx>
            <c:strRef>
              <c:f>'KASUS B'!$AJ$12</c:f>
              <c:strCache>
                <c:ptCount val="1"/>
              </c:strCache>
            </c:strRef>
          </c:tx>
          <c:spPr>
            <a:ln w="34925" cap="rnd">
              <a:solidFill>
                <a:schemeClr val="accent5"/>
              </a:solidFill>
              <a:round/>
            </a:ln>
            <a:effectLst>
              <a:outerShdw blurRad="57150" dist="19050" dir="5400000" algn="ctr" rotWithShape="0">
                <a:srgbClr val="000000">
                  <a:alpha val="63000"/>
                </a:srgbClr>
              </a:outerShdw>
            </a:effectLst>
          </c:spPr>
          <c:marker>
            <c:symbol val="circle"/>
            <c:size val="8"/>
            <c:spPr>
              <a:solidFill>
                <a:srgbClr val="FF0000"/>
              </a:solidFill>
              <a:ln w="9525">
                <a:solidFill>
                  <a:schemeClr val="accent5"/>
                </a:solidFill>
                <a:round/>
              </a:ln>
              <a:effectLst>
                <a:outerShdw blurRad="57150" dist="19050" dir="5400000" algn="ctr" rotWithShape="0">
                  <a:srgbClr val="000000">
                    <a:alpha val="63000"/>
                  </a:srgbClr>
                </a:outerShdw>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id-ID"/>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'KASUS B'!$AE$14:$AE$17</c:f>
              <c:strCache>
                <c:ptCount val="4"/>
                <c:pt idx="0">
                  <c:v>Padi</c:v>
                </c:pt>
                <c:pt idx="1">
                  <c:v>Jagung</c:v>
                </c:pt>
                <c:pt idx="2">
                  <c:v>Kacang</c:v>
                </c:pt>
                <c:pt idx="3">
                  <c:v>Lainnya</c:v>
                </c:pt>
              </c:strCache>
            </c:strRef>
          </c:cat>
          <c:val>
            <c:numRef>
              <c:f>'KASUS B'!$AJ$14:$AJ$17</c:f>
              <c:numCache>
                <c:formatCode>0.00%</c:formatCode>
                <c:ptCount val="4"/>
                <c:pt idx="0">
                  <c:v>1.8000000000000016E-2</c:v>
                </c:pt>
                <c:pt idx="1">
                  <c:v>-2.4000000000000021E-2</c:v>
                </c:pt>
                <c:pt idx="2">
                  <c:v>3.0000000000000027E-3</c:v>
                </c:pt>
                <c:pt idx="3">
                  <c:v>3.0000000000000027E-3</c:v>
                </c:pt>
              </c:numCache>
            </c:numRef>
          </c:val>
          <c:smooth val="0"/>
          <c:extLst xmlns:c16r2="http://schemas.microsoft.com/office/drawing/2015/06/chart">
            <c:ext xmlns:c16="http://schemas.microsoft.com/office/drawing/2014/chart" uri="{C3380CC4-5D6E-409C-BE32-E72D297353CC}">
              <c16:uniqueId val="{00000002-860D-46E1-BBB0-A1614E61D759}"/>
            </c:ext>
          </c:extLst>
        </c:ser>
        <c:dLbls>
          <c:showLegendKey val="0"/>
          <c:showVal val="0"/>
          <c:showCatName val="0"/>
          <c:showSerName val="0"/>
          <c:showPercent val="0"/>
          <c:showBubbleSize val="0"/>
        </c:dLbls>
        <c:marker val="1"/>
        <c:smooth val="0"/>
        <c:axId val="477299712"/>
        <c:axId val="479354640"/>
      </c:lineChart>
      <c:catAx>
        <c:axId val="479353856"/>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479355424"/>
        <c:crosses val="autoZero"/>
        <c:auto val="1"/>
        <c:lblAlgn val="ctr"/>
        <c:lblOffset val="100"/>
        <c:noMultiLvlLbl val="0"/>
      </c:catAx>
      <c:valAx>
        <c:axId val="479355424"/>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479353856"/>
        <c:crosses val="autoZero"/>
        <c:crossBetween val="between"/>
      </c:valAx>
      <c:valAx>
        <c:axId val="479354640"/>
        <c:scaling>
          <c:orientation val="minMax"/>
        </c:scaling>
        <c:delete val="0"/>
        <c:axPos val="r"/>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477299712"/>
        <c:crosses val="max"/>
        <c:crossBetween val="between"/>
      </c:valAx>
      <c:catAx>
        <c:axId val="477299712"/>
        <c:scaling>
          <c:orientation val="minMax"/>
        </c:scaling>
        <c:delete val="1"/>
        <c:axPos val="b"/>
        <c:numFmt formatCode="General" sourceLinked="1"/>
        <c:majorTickMark val="none"/>
        <c:minorTickMark val="none"/>
        <c:tickLblPos val="nextTo"/>
        <c:crossAx val="4793546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id-ID"/>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 B'!$AT$15</c:f>
          <c:strCache>
            <c:ptCount val="1"/>
            <c:pt idx="0">
              <c:v>PROBABILITAS PEMILIH PARPOL KACANG</c:v>
            </c:pt>
          </c:strCache>
        </c:strRef>
      </c:tx>
      <c:overlay val="0"/>
      <c:spPr>
        <a:noFill/>
        <a:ln>
          <a:noFill/>
        </a:ln>
        <a:effectLst/>
      </c:spPr>
      <c:txPr>
        <a:bodyPr rot="0" spcFirstLastPara="1" vertOverflow="ellipsis" vert="horz" wrap="square" anchor="ctr" anchorCtr="1"/>
        <a:lstStyle/>
        <a:p>
          <a:pPr>
            <a:defRPr sz="1200" b="1" i="0" u="none" strike="noStrike" kern="1200" cap="all" baseline="0">
              <a:solidFill>
                <a:schemeClr val="accent5">
                  <a:lumMod val="75000"/>
                </a:schemeClr>
              </a:solidFill>
              <a:latin typeface="+mn-lt"/>
              <a:ea typeface="+mn-ea"/>
              <a:cs typeface="+mn-cs"/>
            </a:defRPr>
          </a:pPr>
          <a:endParaRPr lang="id-ID"/>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EAEF-4FF8-AD55-EA545FBAD20B}"/>
              </c:ext>
            </c:extLst>
          </c:dPt>
          <c:dPt>
            <c:idx val="1"/>
            <c:bubble3D val="0"/>
            <c:spPr>
              <a:solidFill>
                <a:schemeClr val="accent3"/>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EAEF-4FF8-AD55-EA545FBAD20B}"/>
              </c:ext>
            </c:extLst>
          </c:dPt>
          <c:dPt>
            <c:idx val="2"/>
            <c:bubble3D val="0"/>
            <c:spPr>
              <a:solidFill>
                <a:schemeClr val="accent5"/>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5-EAEF-4FF8-AD55-EA545FBAD20B}"/>
              </c:ext>
            </c:extLst>
          </c:dPt>
          <c:dPt>
            <c:idx val="3"/>
            <c:bubble3D val="0"/>
            <c:spPr>
              <a:solidFill>
                <a:schemeClr val="accent1">
                  <a:lumMod val="60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7-EAEF-4FF8-AD55-EA545FBAD20B}"/>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EAEF-4FF8-AD55-EA545FBAD20B}"/>
                </c:ext>
                <c:ext xmlns:c15="http://schemas.microsoft.com/office/drawing/2012/chart" uri="{CE6537A1-D6FC-4f65-9D91-7224C49458BB}"/>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EAEF-4FF8-AD55-EA545FBAD20B}"/>
                </c:ext>
                <c:ext xmlns:c15="http://schemas.microsoft.com/office/drawing/2012/chart" uri="{CE6537A1-D6FC-4f65-9D91-7224C49458BB}"/>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5-EAEF-4FF8-AD55-EA545FBAD20B}"/>
                </c:ext>
                <c:ext xmlns:c15="http://schemas.microsoft.com/office/drawing/2012/chart" uri="{CE6537A1-D6FC-4f65-9D91-7224C49458BB}"/>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7-EAEF-4FF8-AD55-EA545FBAD20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bg1"/>
                    </a:solidFill>
                    <a:latin typeface="+mn-lt"/>
                    <a:ea typeface="+mn-ea"/>
                    <a:cs typeface="+mn-cs"/>
                  </a:defRPr>
                </a:pPr>
                <a:endParaRPr lang="id-ID"/>
              </a:p>
            </c:txPr>
            <c:dLblPos val="inEnd"/>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'KASUS B'!$AU$13:$AX$13</c:f>
              <c:strCache>
                <c:ptCount val="4"/>
                <c:pt idx="0">
                  <c:v>Padi</c:v>
                </c:pt>
                <c:pt idx="1">
                  <c:v>Jagung</c:v>
                </c:pt>
                <c:pt idx="2">
                  <c:v>Kacang</c:v>
                </c:pt>
                <c:pt idx="3">
                  <c:v>Lainnya</c:v>
                </c:pt>
              </c:strCache>
            </c:strRef>
          </c:cat>
          <c:val>
            <c:numRef>
              <c:f>'KASUS B'!$AU$14:$AX$14</c:f>
              <c:numCache>
                <c:formatCode>0.00%</c:formatCode>
                <c:ptCount val="4"/>
                <c:pt idx="0">
                  <c:v>0.30165289256198347</c:v>
                </c:pt>
                <c:pt idx="1">
                  <c:v>0.26859504132231404</c:v>
                </c:pt>
                <c:pt idx="2">
                  <c:v>0.26033057851239672</c:v>
                </c:pt>
                <c:pt idx="3">
                  <c:v>0.16942148760330578</c:v>
                </c:pt>
              </c:numCache>
            </c:numRef>
          </c:val>
          <c:extLst xmlns:c16r2="http://schemas.microsoft.com/office/drawing/2015/06/chart">
            <c:ext xmlns:c16="http://schemas.microsoft.com/office/drawing/2014/chart" uri="{C3380CC4-5D6E-409C-BE32-E72D297353CC}">
              <c16:uniqueId val="{00000008-EAEF-4FF8-AD55-EA545FBAD20B}"/>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AS$12" horiz="1" max="4" min="1" page="10"/>
</file>

<file path=xl/ctrlProps/ctrlProp2.xml><?xml version="1.0" encoding="utf-8"?>
<formControlPr xmlns="http://schemas.microsoft.com/office/spreadsheetml/2009/9/main" objectType="Scroll" dx="22" fmlaLink="$AS$12" horiz="1" max="4" min="1" page="10"/>
</file>

<file path=xl/ctrlProps/ctrlProp3.xml><?xml version="1.0" encoding="utf-8"?>
<formControlPr xmlns="http://schemas.microsoft.com/office/spreadsheetml/2009/9/main" objectType="Scroll" dx="22" fmlaLink="$AS$12" horiz="1" max="4" min="1" page="10" val="3"/>
</file>

<file path=xl/ctrlProps/ctrlProp4.xml><?xml version="1.0" encoding="utf-8"?>
<formControlPr xmlns="http://schemas.microsoft.com/office/spreadsheetml/2009/9/main" objectType="Scroll" dx="22" fmlaLink="$AS$12" horiz="1" max="4" min="1" page="10" val="3"/>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18</xdr:col>
      <xdr:colOff>0</xdr:colOff>
      <xdr:row>17</xdr:row>
      <xdr:rowOff>104774</xdr:rowOff>
    </xdr:from>
    <xdr:to>
      <xdr:col>22</xdr:col>
      <xdr:colOff>9525</xdr:colOff>
      <xdr:row>30</xdr:row>
      <xdr:rowOff>38100</xdr:rowOff>
    </xdr:to>
    <xdr:graphicFrame macro="">
      <xdr:nvGraphicFramePr>
        <xdr:cNvPr id="2" name="Chart 1">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4</xdr:col>
      <xdr:colOff>158676</xdr:colOff>
      <xdr:row>5</xdr:row>
      <xdr:rowOff>21723</xdr:rowOff>
    </xdr:from>
    <xdr:ext cx="1301895" cy="468013"/>
    <xdr:sp macro="" textlink="">
      <xdr:nvSpPr>
        <xdr:cNvPr id="5" name="Rectangle 4">
          <a:extLst>
            <a:ext uri="{FF2B5EF4-FFF2-40B4-BE49-F238E27FC236}">
              <a16:creationId xmlns="" xmlns:a16="http://schemas.microsoft.com/office/drawing/2014/main" id="{00000000-0008-0000-0000-000005000000}"/>
            </a:ext>
          </a:extLst>
        </xdr:cNvPr>
        <xdr:cNvSpPr/>
      </xdr:nvSpPr>
      <xdr:spPr>
        <a:xfrm>
          <a:off x="3473376" y="1078998"/>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1</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9</xdr:col>
      <xdr:colOff>314325</xdr:colOff>
      <xdr:row>8</xdr:row>
      <xdr:rowOff>28575</xdr:rowOff>
    </xdr:from>
    <xdr:ext cx="1301895" cy="468013"/>
    <xdr:sp macro="" textlink="">
      <xdr:nvSpPr>
        <xdr:cNvPr id="6" name="Rectangle 5">
          <a:extLst>
            <a:ext uri="{FF2B5EF4-FFF2-40B4-BE49-F238E27FC236}">
              <a16:creationId xmlns="" xmlns:a16="http://schemas.microsoft.com/office/drawing/2014/main" id="{00000000-0008-0000-0000-000006000000}"/>
            </a:ext>
          </a:extLst>
        </xdr:cNvPr>
        <xdr:cNvSpPr/>
      </xdr:nvSpPr>
      <xdr:spPr>
        <a:xfrm>
          <a:off x="7019925" y="1657350"/>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2</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17</xdr:col>
      <xdr:colOff>323850</xdr:colOff>
      <xdr:row>8</xdr:row>
      <xdr:rowOff>38100</xdr:rowOff>
    </xdr:from>
    <xdr:ext cx="1301895" cy="468013"/>
    <xdr:sp macro="" textlink="">
      <xdr:nvSpPr>
        <xdr:cNvPr id="7" name="Rectangle 6">
          <a:extLst>
            <a:ext uri="{FF2B5EF4-FFF2-40B4-BE49-F238E27FC236}">
              <a16:creationId xmlns="" xmlns:a16="http://schemas.microsoft.com/office/drawing/2014/main" id="{00000000-0008-0000-0000-000007000000}"/>
            </a:ext>
          </a:extLst>
        </xdr:cNvPr>
        <xdr:cNvSpPr/>
      </xdr:nvSpPr>
      <xdr:spPr>
        <a:xfrm>
          <a:off x="12611100" y="166687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3</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22</xdr:col>
      <xdr:colOff>314325</xdr:colOff>
      <xdr:row>8</xdr:row>
      <xdr:rowOff>57150</xdr:rowOff>
    </xdr:from>
    <xdr:ext cx="1301895" cy="468013"/>
    <xdr:sp macro="" textlink="">
      <xdr:nvSpPr>
        <xdr:cNvPr id="8" name="Rectangle 7">
          <a:extLst>
            <a:ext uri="{FF2B5EF4-FFF2-40B4-BE49-F238E27FC236}">
              <a16:creationId xmlns="" xmlns:a16="http://schemas.microsoft.com/office/drawing/2014/main" id="{00000000-0008-0000-0000-000008000000}"/>
            </a:ext>
          </a:extLst>
        </xdr:cNvPr>
        <xdr:cNvSpPr/>
      </xdr:nvSpPr>
      <xdr:spPr>
        <a:xfrm>
          <a:off x="17183100"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4</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29</xdr:col>
      <xdr:colOff>314325</xdr:colOff>
      <xdr:row>8</xdr:row>
      <xdr:rowOff>57150</xdr:rowOff>
    </xdr:from>
    <xdr:ext cx="1301895" cy="468013"/>
    <xdr:sp macro="" textlink="">
      <xdr:nvSpPr>
        <xdr:cNvPr id="10" name="Rectangle 9">
          <a:extLst>
            <a:ext uri="{FF2B5EF4-FFF2-40B4-BE49-F238E27FC236}">
              <a16:creationId xmlns="" xmlns:a16="http://schemas.microsoft.com/office/drawing/2014/main" id="{00000000-0008-0000-0000-00000A000000}"/>
            </a:ext>
          </a:extLst>
        </xdr:cNvPr>
        <xdr:cNvSpPr/>
      </xdr:nvSpPr>
      <xdr:spPr>
        <a:xfrm>
          <a:off x="214407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5</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twoCellAnchor>
    <xdr:from>
      <xdr:col>29</xdr:col>
      <xdr:colOff>390524</xdr:colOff>
      <xdr:row>19</xdr:row>
      <xdr:rowOff>19049</xdr:rowOff>
    </xdr:from>
    <xdr:to>
      <xdr:col>36</xdr:col>
      <xdr:colOff>1466849</xdr:colOff>
      <xdr:row>35</xdr:row>
      <xdr:rowOff>95249</xdr:rowOff>
    </xdr:to>
    <xdr:graphicFrame macro="">
      <xdr:nvGraphicFramePr>
        <xdr:cNvPr id="11" name="Chart 10">
          <a:extLst>
            <a:ext uri="{FF2B5EF4-FFF2-40B4-BE49-F238E27FC236}">
              <a16:creationId xmlns=""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9525</xdr:colOff>
      <xdr:row>11</xdr:row>
      <xdr:rowOff>19050</xdr:rowOff>
    </xdr:from>
    <xdr:to>
      <xdr:col>30</xdr:col>
      <xdr:colOff>733425</xdr:colOff>
      <xdr:row>12</xdr:row>
      <xdr:rowOff>180975</xdr:rowOff>
    </xdr:to>
    <xdr:sp macro="" textlink="">
      <xdr:nvSpPr>
        <xdr:cNvPr id="9" name="TextBox 8">
          <a:extLst>
            <a:ext uri="{FF2B5EF4-FFF2-40B4-BE49-F238E27FC236}">
              <a16:creationId xmlns="" xmlns:a16="http://schemas.microsoft.com/office/drawing/2014/main" id="{00000000-0008-0000-0000-000009000000}"/>
            </a:ext>
          </a:extLst>
        </xdr:cNvPr>
        <xdr:cNvSpPr txBox="1"/>
      </xdr:nvSpPr>
      <xdr:spPr>
        <a:xfrm>
          <a:off x="21526500" y="2238375"/>
          <a:ext cx="723900" cy="352425"/>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Merek</a:t>
          </a:r>
        </a:p>
      </xdr:txBody>
    </xdr:sp>
    <xdr:clientData/>
  </xdr:twoCellAnchor>
  <xdr:twoCellAnchor>
    <xdr:from>
      <xdr:col>35</xdr:col>
      <xdr:colOff>57150</xdr:colOff>
      <xdr:row>11</xdr:row>
      <xdr:rowOff>19050</xdr:rowOff>
    </xdr:from>
    <xdr:to>
      <xdr:col>36</xdr:col>
      <xdr:colOff>0</xdr:colOff>
      <xdr:row>12</xdr:row>
      <xdr:rowOff>180975</xdr:rowOff>
    </xdr:to>
    <xdr:sp macro="" textlink="">
      <xdr:nvSpPr>
        <xdr:cNvPr id="12" name="TextBox 11">
          <a:extLst>
            <a:ext uri="{FF2B5EF4-FFF2-40B4-BE49-F238E27FC236}">
              <a16:creationId xmlns="" xmlns:a16="http://schemas.microsoft.com/office/drawing/2014/main" id="{00000000-0008-0000-0000-00000C000000}"/>
            </a:ext>
          </a:extLst>
        </xdr:cNvPr>
        <xdr:cNvSpPr txBox="1"/>
      </xdr:nvSpPr>
      <xdr:spPr>
        <a:xfrm>
          <a:off x="24526875" y="2238375"/>
          <a:ext cx="638175" cy="352425"/>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Selisih</a:t>
          </a:r>
        </a:p>
      </xdr:txBody>
    </xdr:sp>
    <xdr:clientData/>
  </xdr:twoCellAnchor>
  <xdr:oneCellAnchor>
    <xdr:from>
      <xdr:col>37</xdr:col>
      <xdr:colOff>314325</xdr:colOff>
      <xdr:row>8</xdr:row>
      <xdr:rowOff>57150</xdr:rowOff>
    </xdr:from>
    <xdr:ext cx="1301895" cy="468013"/>
    <xdr:sp macro="" textlink="">
      <xdr:nvSpPr>
        <xdr:cNvPr id="13" name="Rectangle 12">
          <a:extLst>
            <a:ext uri="{FF2B5EF4-FFF2-40B4-BE49-F238E27FC236}">
              <a16:creationId xmlns="" xmlns:a16="http://schemas.microsoft.com/office/drawing/2014/main" id="{00000000-0008-0000-0000-00000D000000}"/>
            </a:ext>
          </a:extLst>
        </xdr:cNvPr>
        <xdr:cNvSpPr/>
      </xdr:nvSpPr>
      <xdr:spPr>
        <a:xfrm>
          <a:off x="269652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6</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mc:AlternateContent xmlns:mc="http://schemas.openxmlformats.org/markup-compatibility/2006">
    <mc:Choice xmlns:a14="http://schemas.microsoft.com/office/drawing/2010/main" Requires="a14">
      <xdr:twoCellAnchor editAs="oneCell">
        <xdr:from>
          <xdr:col>48</xdr:col>
          <xdr:colOff>142875</xdr:colOff>
          <xdr:row>11</xdr:row>
          <xdr:rowOff>28575</xdr:rowOff>
        </xdr:from>
        <xdr:to>
          <xdr:col>48</xdr:col>
          <xdr:colOff>628650</xdr:colOff>
          <xdr:row>11</xdr:row>
          <xdr:rowOff>190500</xdr:rowOff>
        </xdr:to>
        <xdr:sp macro="" textlink="">
          <xdr:nvSpPr>
            <xdr:cNvPr id="1025" name="Scroll Bar 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44</xdr:col>
      <xdr:colOff>371475</xdr:colOff>
      <xdr:row>15</xdr:row>
      <xdr:rowOff>33337</xdr:rowOff>
    </xdr:from>
    <xdr:to>
      <xdr:col>51</xdr:col>
      <xdr:colOff>323850</xdr:colOff>
      <xdr:row>31</xdr:row>
      <xdr:rowOff>0</xdr:rowOff>
    </xdr:to>
    <xdr:graphicFrame macro="">
      <xdr:nvGraphicFramePr>
        <xdr:cNvPr id="14" name="Chart 13">
          <a:extLst>
            <a:ext uri="{FF2B5EF4-FFF2-40B4-BE49-F238E27FC236}">
              <a16:creationId xmlns="" xmlns:a16="http://schemas.microsoft.com/office/drawing/2014/main" id="{00000000-0008-0000-00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44</xdr:col>
      <xdr:colOff>381000</xdr:colOff>
      <xdr:row>15</xdr:row>
      <xdr:rowOff>28576</xdr:rowOff>
    </xdr:from>
    <xdr:to>
      <xdr:col>46</xdr:col>
      <xdr:colOff>104775</xdr:colOff>
      <xdr:row>16</xdr:row>
      <xdr:rowOff>66676</xdr:rowOff>
    </xdr:to>
    <xdr:sp macro="" textlink="">
      <xdr:nvSpPr>
        <xdr:cNvPr id="15" name="TextBox 14">
          <a:extLst>
            <a:ext uri="{FF2B5EF4-FFF2-40B4-BE49-F238E27FC236}">
              <a16:creationId xmlns="" xmlns:a16="http://schemas.microsoft.com/office/drawing/2014/main" id="{00000000-0008-0000-0000-00000F000000}"/>
            </a:ext>
          </a:extLst>
        </xdr:cNvPr>
        <xdr:cNvSpPr txBox="1"/>
      </xdr:nvSpPr>
      <xdr:spPr>
        <a:xfrm>
          <a:off x="32108775" y="3038476"/>
          <a:ext cx="838200" cy="228600"/>
        </a:xfrm>
        <a:prstGeom prst="rect">
          <a:avLst/>
        </a:prstGeom>
        <a:solidFill>
          <a:schemeClr val="accent5">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ID" sz="1100" b="1">
              <a:solidFill>
                <a:schemeClr val="bg1"/>
              </a:solidFill>
            </a:rPr>
            <a:t>LOYALITAS</a:t>
          </a:r>
        </a:p>
      </xdr:txBody>
    </xdr:sp>
    <xdr:clientData/>
  </xdr:twoCellAnchor>
  <xdr:twoCellAnchor>
    <xdr:from>
      <xdr:col>44</xdr:col>
      <xdr:colOff>381000</xdr:colOff>
      <xdr:row>16</xdr:row>
      <xdr:rowOff>76200</xdr:rowOff>
    </xdr:from>
    <xdr:to>
      <xdr:col>46</xdr:col>
      <xdr:colOff>104775</xdr:colOff>
      <xdr:row>17</xdr:row>
      <xdr:rowOff>104775</xdr:rowOff>
    </xdr:to>
    <xdr:sp macro="" textlink="$AY$14">
      <xdr:nvSpPr>
        <xdr:cNvPr id="19" name="TextBox 18">
          <a:extLst>
            <a:ext uri="{FF2B5EF4-FFF2-40B4-BE49-F238E27FC236}">
              <a16:creationId xmlns="" xmlns:a16="http://schemas.microsoft.com/office/drawing/2014/main" id="{00000000-0008-0000-0000-000013000000}"/>
            </a:ext>
          </a:extLst>
        </xdr:cNvPr>
        <xdr:cNvSpPr txBox="1"/>
      </xdr:nvSpPr>
      <xdr:spPr>
        <a:xfrm>
          <a:off x="32108775" y="3276600"/>
          <a:ext cx="838200" cy="219075"/>
        </a:xfrm>
        <a:prstGeom prst="rect">
          <a:avLst/>
        </a:prstGeom>
        <a:solidFill>
          <a:srgbClr val="00B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82DB25F3-C8E1-4548-882E-743E09814578}" type="TxLink">
            <a:rPr lang="en-US" sz="1100" b="1" i="0" u="none" strike="noStrike">
              <a:solidFill>
                <a:schemeClr val="bg1"/>
              </a:solidFill>
              <a:latin typeface="Calibri"/>
              <a:cs typeface="Calibri"/>
            </a:rPr>
            <a:pPr algn="ctr"/>
            <a:t>44,00%</a:t>
          </a:fld>
          <a:endParaRPr lang="en-ID" sz="1100" b="1">
            <a:solidFill>
              <a:schemeClr val="bg1"/>
            </a:solidFill>
          </a:endParaRPr>
        </a:p>
      </xdr:txBody>
    </xdr:sp>
    <xdr:clientData/>
  </xdr:twoCellAnchor>
  <xdr:oneCellAnchor>
    <xdr:from>
      <xdr:col>44</xdr:col>
      <xdr:colOff>295275</xdr:colOff>
      <xdr:row>8</xdr:row>
      <xdr:rowOff>171450</xdr:rowOff>
    </xdr:from>
    <xdr:ext cx="1301895" cy="468013"/>
    <xdr:sp macro="" textlink="">
      <xdr:nvSpPr>
        <xdr:cNvPr id="21" name="Rectangle 20">
          <a:extLst>
            <a:ext uri="{FF2B5EF4-FFF2-40B4-BE49-F238E27FC236}">
              <a16:creationId xmlns="" xmlns:a16="http://schemas.microsoft.com/office/drawing/2014/main" id="{00000000-0008-0000-0000-000015000000}"/>
            </a:ext>
          </a:extLst>
        </xdr:cNvPr>
        <xdr:cNvSpPr/>
      </xdr:nvSpPr>
      <xdr:spPr>
        <a:xfrm>
          <a:off x="32023050" y="18002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7</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158676</xdr:colOff>
      <xdr:row>5</xdr:row>
      <xdr:rowOff>21723</xdr:rowOff>
    </xdr:from>
    <xdr:ext cx="1301895" cy="468013"/>
    <xdr:sp macro="" textlink="">
      <xdr:nvSpPr>
        <xdr:cNvPr id="3" name="Rectangle 2">
          <a:extLst>
            <a:ext uri="{FF2B5EF4-FFF2-40B4-BE49-F238E27FC236}">
              <a16:creationId xmlns="" xmlns:a16="http://schemas.microsoft.com/office/drawing/2014/main" id="{00000000-0008-0000-0100-000003000000}"/>
            </a:ext>
          </a:extLst>
        </xdr:cNvPr>
        <xdr:cNvSpPr/>
      </xdr:nvSpPr>
      <xdr:spPr>
        <a:xfrm>
          <a:off x="3473376" y="1078998"/>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1</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9</xdr:col>
      <xdr:colOff>314325</xdr:colOff>
      <xdr:row>8</xdr:row>
      <xdr:rowOff>28575</xdr:rowOff>
    </xdr:from>
    <xdr:ext cx="1301895" cy="468013"/>
    <xdr:sp macro="" textlink="">
      <xdr:nvSpPr>
        <xdr:cNvPr id="4" name="Rectangle 3">
          <a:extLst>
            <a:ext uri="{FF2B5EF4-FFF2-40B4-BE49-F238E27FC236}">
              <a16:creationId xmlns="" xmlns:a16="http://schemas.microsoft.com/office/drawing/2014/main" id="{00000000-0008-0000-0100-000004000000}"/>
            </a:ext>
          </a:extLst>
        </xdr:cNvPr>
        <xdr:cNvSpPr/>
      </xdr:nvSpPr>
      <xdr:spPr>
        <a:xfrm>
          <a:off x="7019925" y="1657350"/>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2</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17</xdr:col>
      <xdr:colOff>323850</xdr:colOff>
      <xdr:row>8</xdr:row>
      <xdr:rowOff>38100</xdr:rowOff>
    </xdr:from>
    <xdr:ext cx="1301895" cy="468013"/>
    <xdr:sp macro="" textlink="">
      <xdr:nvSpPr>
        <xdr:cNvPr id="5" name="Rectangle 4">
          <a:extLst>
            <a:ext uri="{FF2B5EF4-FFF2-40B4-BE49-F238E27FC236}">
              <a16:creationId xmlns="" xmlns:a16="http://schemas.microsoft.com/office/drawing/2014/main" id="{00000000-0008-0000-0100-000005000000}"/>
            </a:ext>
          </a:extLst>
        </xdr:cNvPr>
        <xdr:cNvSpPr/>
      </xdr:nvSpPr>
      <xdr:spPr>
        <a:xfrm>
          <a:off x="12611100" y="166687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3</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22</xdr:col>
      <xdr:colOff>314325</xdr:colOff>
      <xdr:row>8</xdr:row>
      <xdr:rowOff>57150</xdr:rowOff>
    </xdr:from>
    <xdr:ext cx="1301895" cy="468013"/>
    <xdr:sp macro="" textlink="">
      <xdr:nvSpPr>
        <xdr:cNvPr id="6" name="Rectangle 5">
          <a:extLst>
            <a:ext uri="{FF2B5EF4-FFF2-40B4-BE49-F238E27FC236}">
              <a16:creationId xmlns="" xmlns:a16="http://schemas.microsoft.com/office/drawing/2014/main" id="{00000000-0008-0000-0100-000006000000}"/>
            </a:ext>
          </a:extLst>
        </xdr:cNvPr>
        <xdr:cNvSpPr/>
      </xdr:nvSpPr>
      <xdr:spPr>
        <a:xfrm>
          <a:off x="17183100"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4</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29</xdr:col>
      <xdr:colOff>314325</xdr:colOff>
      <xdr:row>8</xdr:row>
      <xdr:rowOff>57150</xdr:rowOff>
    </xdr:from>
    <xdr:ext cx="1301895" cy="468013"/>
    <xdr:sp macro="" textlink="">
      <xdr:nvSpPr>
        <xdr:cNvPr id="7" name="Rectangle 6">
          <a:extLst>
            <a:ext uri="{FF2B5EF4-FFF2-40B4-BE49-F238E27FC236}">
              <a16:creationId xmlns="" xmlns:a16="http://schemas.microsoft.com/office/drawing/2014/main" id="{00000000-0008-0000-0100-000007000000}"/>
            </a:ext>
          </a:extLst>
        </xdr:cNvPr>
        <xdr:cNvSpPr/>
      </xdr:nvSpPr>
      <xdr:spPr>
        <a:xfrm>
          <a:off x="214407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5</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twoCellAnchor>
    <xdr:from>
      <xdr:col>30</xdr:col>
      <xdr:colOff>9525</xdr:colOff>
      <xdr:row>11</xdr:row>
      <xdr:rowOff>19050</xdr:rowOff>
    </xdr:from>
    <xdr:to>
      <xdr:col>30</xdr:col>
      <xdr:colOff>733425</xdr:colOff>
      <xdr:row>12</xdr:row>
      <xdr:rowOff>180975</xdr:rowOff>
    </xdr:to>
    <xdr:sp macro="" textlink="">
      <xdr:nvSpPr>
        <xdr:cNvPr id="9" name="TextBox 8">
          <a:extLst>
            <a:ext uri="{FF2B5EF4-FFF2-40B4-BE49-F238E27FC236}">
              <a16:creationId xmlns="" xmlns:a16="http://schemas.microsoft.com/office/drawing/2014/main" id="{00000000-0008-0000-0100-000009000000}"/>
            </a:ext>
          </a:extLst>
        </xdr:cNvPr>
        <xdr:cNvSpPr txBox="1"/>
      </xdr:nvSpPr>
      <xdr:spPr>
        <a:xfrm>
          <a:off x="21526500" y="2238375"/>
          <a:ext cx="723900"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Merek</a:t>
          </a:r>
        </a:p>
      </xdr:txBody>
    </xdr:sp>
    <xdr:clientData/>
  </xdr:twoCellAnchor>
  <xdr:twoCellAnchor>
    <xdr:from>
      <xdr:col>35</xdr:col>
      <xdr:colOff>57150</xdr:colOff>
      <xdr:row>11</xdr:row>
      <xdr:rowOff>19050</xdr:rowOff>
    </xdr:from>
    <xdr:to>
      <xdr:col>36</xdr:col>
      <xdr:colOff>0</xdr:colOff>
      <xdr:row>12</xdr:row>
      <xdr:rowOff>180975</xdr:rowOff>
    </xdr:to>
    <xdr:sp macro="" textlink="">
      <xdr:nvSpPr>
        <xdr:cNvPr id="10" name="TextBox 9">
          <a:extLst>
            <a:ext uri="{FF2B5EF4-FFF2-40B4-BE49-F238E27FC236}">
              <a16:creationId xmlns="" xmlns:a16="http://schemas.microsoft.com/office/drawing/2014/main" id="{00000000-0008-0000-0100-00000A000000}"/>
            </a:ext>
          </a:extLst>
        </xdr:cNvPr>
        <xdr:cNvSpPr txBox="1"/>
      </xdr:nvSpPr>
      <xdr:spPr>
        <a:xfrm>
          <a:off x="24526875" y="2238375"/>
          <a:ext cx="638175"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Selisih</a:t>
          </a:r>
        </a:p>
      </xdr:txBody>
    </xdr:sp>
    <xdr:clientData/>
  </xdr:twoCellAnchor>
  <xdr:oneCellAnchor>
    <xdr:from>
      <xdr:col>37</xdr:col>
      <xdr:colOff>314325</xdr:colOff>
      <xdr:row>8</xdr:row>
      <xdr:rowOff>57150</xdr:rowOff>
    </xdr:from>
    <xdr:ext cx="1301895" cy="468013"/>
    <xdr:sp macro="" textlink="">
      <xdr:nvSpPr>
        <xdr:cNvPr id="11" name="Rectangle 10">
          <a:extLst>
            <a:ext uri="{FF2B5EF4-FFF2-40B4-BE49-F238E27FC236}">
              <a16:creationId xmlns="" xmlns:a16="http://schemas.microsoft.com/office/drawing/2014/main" id="{00000000-0008-0000-0100-00000B000000}"/>
            </a:ext>
          </a:extLst>
        </xdr:cNvPr>
        <xdr:cNvSpPr/>
      </xdr:nvSpPr>
      <xdr:spPr>
        <a:xfrm>
          <a:off x="269652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6</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mc:AlternateContent xmlns:mc="http://schemas.openxmlformats.org/markup-compatibility/2006">
    <mc:Choice xmlns:a14="http://schemas.microsoft.com/office/drawing/2010/main" Requires="a14">
      <xdr:twoCellAnchor editAs="oneCell">
        <xdr:from>
          <xdr:col>48</xdr:col>
          <xdr:colOff>142875</xdr:colOff>
          <xdr:row>11</xdr:row>
          <xdr:rowOff>28575</xdr:rowOff>
        </xdr:from>
        <xdr:to>
          <xdr:col>48</xdr:col>
          <xdr:colOff>628650</xdr:colOff>
          <xdr:row>11</xdr:row>
          <xdr:rowOff>190500</xdr:rowOff>
        </xdr:to>
        <xdr:sp macro="" textlink="">
          <xdr:nvSpPr>
            <xdr:cNvPr id="7169" name="Scroll Bar 1" hidden="1">
              <a:extLst>
                <a:ext uri="{63B3BB69-23CF-44E3-9099-C40C66FF867C}">
                  <a14:compatExt spid="_x0000_s7169"/>
                </a:ext>
                <a:ext uri="{FF2B5EF4-FFF2-40B4-BE49-F238E27FC236}">
                  <a16:creationId xmlns="" xmlns:a16="http://schemas.microsoft.com/office/drawing/2014/main" id="{00000000-0008-0000-0100-0000011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44</xdr:col>
      <xdr:colOff>381000</xdr:colOff>
      <xdr:row>15</xdr:row>
      <xdr:rowOff>28576</xdr:rowOff>
    </xdr:from>
    <xdr:to>
      <xdr:col>46</xdr:col>
      <xdr:colOff>104775</xdr:colOff>
      <xdr:row>16</xdr:row>
      <xdr:rowOff>66676</xdr:rowOff>
    </xdr:to>
    <xdr:sp macro="" textlink="">
      <xdr:nvSpPr>
        <xdr:cNvPr id="14" name="TextBox 13">
          <a:extLst>
            <a:ext uri="{FF2B5EF4-FFF2-40B4-BE49-F238E27FC236}">
              <a16:creationId xmlns="" xmlns:a16="http://schemas.microsoft.com/office/drawing/2014/main" id="{00000000-0008-0000-0100-00000E000000}"/>
            </a:ext>
          </a:extLst>
        </xdr:cNvPr>
        <xdr:cNvSpPr txBox="1"/>
      </xdr:nvSpPr>
      <xdr:spPr>
        <a:xfrm>
          <a:off x="32108775" y="3038476"/>
          <a:ext cx="838200" cy="228600"/>
        </a:xfrm>
        <a:prstGeom prst="rect">
          <a:avLst/>
        </a:prstGeom>
        <a:solidFill>
          <a:schemeClr val="accent5">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ID" sz="1100" b="1">
              <a:solidFill>
                <a:schemeClr val="bg1"/>
              </a:solidFill>
            </a:rPr>
            <a:t>LOYALITAS</a:t>
          </a:r>
        </a:p>
      </xdr:txBody>
    </xdr:sp>
    <xdr:clientData/>
  </xdr:twoCellAnchor>
  <xdr:twoCellAnchor>
    <xdr:from>
      <xdr:col>44</xdr:col>
      <xdr:colOff>381000</xdr:colOff>
      <xdr:row>16</xdr:row>
      <xdr:rowOff>76200</xdr:rowOff>
    </xdr:from>
    <xdr:to>
      <xdr:col>46</xdr:col>
      <xdr:colOff>104775</xdr:colOff>
      <xdr:row>17</xdr:row>
      <xdr:rowOff>104775</xdr:rowOff>
    </xdr:to>
    <xdr:sp macro="" textlink="$AY$14">
      <xdr:nvSpPr>
        <xdr:cNvPr id="15" name="TextBox 14">
          <a:extLst>
            <a:ext uri="{FF2B5EF4-FFF2-40B4-BE49-F238E27FC236}">
              <a16:creationId xmlns="" xmlns:a16="http://schemas.microsoft.com/office/drawing/2014/main" id="{00000000-0008-0000-0100-00000F000000}"/>
            </a:ext>
          </a:extLst>
        </xdr:cNvPr>
        <xdr:cNvSpPr txBox="1"/>
      </xdr:nvSpPr>
      <xdr:spPr>
        <a:xfrm>
          <a:off x="32108775" y="3276600"/>
          <a:ext cx="838200" cy="219075"/>
        </a:xfrm>
        <a:prstGeom prst="rect">
          <a:avLst/>
        </a:prstGeom>
        <a:solidFill>
          <a:srgbClr val="00B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82DB25F3-C8E1-4548-882E-743E09814578}" type="TxLink">
            <a:rPr lang="en-US" sz="1100" b="1" i="0" u="none" strike="noStrike">
              <a:solidFill>
                <a:schemeClr val="bg1"/>
              </a:solidFill>
              <a:latin typeface="Calibri"/>
              <a:cs typeface="Calibri"/>
            </a:rPr>
            <a:pPr algn="ctr"/>
            <a:t>0,00%</a:t>
          </a:fld>
          <a:endParaRPr lang="en-ID" sz="1100" b="1">
            <a:solidFill>
              <a:schemeClr val="bg1"/>
            </a:solidFill>
          </a:endParaRPr>
        </a:p>
      </xdr:txBody>
    </xdr:sp>
    <xdr:clientData/>
  </xdr:twoCellAnchor>
  <xdr:oneCellAnchor>
    <xdr:from>
      <xdr:col>44</xdr:col>
      <xdr:colOff>295275</xdr:colOff>
      <xdr:row>8</xdr:row>
      <xdr:rowOff>171450</xdr:rowOff>
    </xdr:from>
    <xdr:ext cx="1301895" cy="468013"/>
    <xdr:sp macro="" textlink="">
      <xdr:nvSpPr>
        <xdr:cNvPr id="16" name="Rectangle 15">
          <a:extLst>
            <a:ext uri="{FF2B5EF4-FFF2-40B4-BE49-F238E27FC236}">
              <a16:creationId xmlns="" xmlns:a16="http://schemas.microsoft.com/office/drawing/2014/main" id="{00000000-0008-0000-0100-000010000000}"/>
            </a:ext>
          </a:extLst>
        </xdr:cNvPr>
        <xdr:cNvSpPr/>
      </xdr:nvSpPr>
      <xdr:spPr>
        <a:xfrm>
          <a:off x="32023050" y="18002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7</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0</xdr:colOff>
      <xdr:row>17</xdr:row>
      <xdr:rowOff>104774</xdr:rowOff>
    </xdr:from>
    <xdr:to>
      <xdr:col>22</xdr:col>
      <xdr:colOff>9525</xdr:colOff>
      <xdr:row>30</xdr:row>
      <xdr:rowOff>38100</xdr:rowOff>
    </xdr:to>
    <xdr:graphicFrame macro="">
      <xdr:nvGraphicFramePr>
        <xdr:cNvPr id="2" name="Chart 1">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4</xdr:col>
      <xdr:colOff>206301</xdr:colOff>
      <xdr:row>6</xdr:row>
      <xdr:rowOff>21723</xdr:rowOff>
    </xdr:from>
    <xdr:ext cx="1301895" cy="468013"/>
    <xdr:sp macro="" textlink="">
      <xdr:nvSpPr>
        <xdr:cNvPr id="3" name="Rectangle 2">
          <a:extLst>
            <a:ext uri="{FF2B5EF4-FFF2-40B4-BE49-F238E27FC236}">
              <a16:creationId xmlns="" xmlns:a16="http://schemas.microsoft.com/office/drawing/2014/main" id="{00000000-0008-0000-0200-000003000000}"/>
            </a:ext>
          </a:extLst>
        </xdr:cNvPr>
        <xdr:cNvSpPr/>
      </xdr:nvSpPr>
      <xdr:spPr>
        <a:xfrm>
          <a:off x="3521001" y="1269498"/>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1</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9</xdr:col>
      <xdr:colOff>314325</xdr:colOff>
      <xdr:row>8</xdr:row>
      <xdr:rowOff>28575</xdr:rowOff>
    </xdr:from>
    <xdr:ext cx="1301895" cy="468013"/>
    <xdr:sp macro="" textlink="">
      <xdr:nvSpPr>
        <xdr:cNvPr id="4" name="Rectangle 3">
          <a:extLst>
            <a:ext uri="{FF2B5EF4-FFF2-40B4-BE49-F238E27FC236}">
              <a16:creationId xmlns="" xmlns:a16="http://schemas.microsoft.com/office/drawing/2014/main" id="{00000000-0008-0000-0200-000004000000}"/>
            </a:ext>
          </a:extLst>
        </xdr:cNvPr>
        <xdr:cNvSpPr/>
      </xdr:nvSpPr>
      <xdr:spPr>
        <a:xfrm>
          <a:off x="7019925" y="1657350"/>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2</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17</xdr:col>
      <xdr:colOff>323850</xdr:colOff>
      <xdr:row>8</xdr:row>
      <xdr:rowOff>38100</xdr:rowOff>
    </xdr:from>
    <xdr:ext cx="1301895" cy="468013"/>
    <xdr:sp macro="" textlink="">
      <xdr:nvSpPr>
        <xdr:cNvPr id="5" name="Rectangle 4">
          <a:extLst>
            <a:ext uri="{FF2B5EF4-FFF2-40B4-BE49-F238E27FC236}">
              <a16:creationId xmlns="" xmlns:a16="http://schemas.microsoft.com/office/drawing/2014/main" id="{00000000-0008-0000-0200-000005000000}"/>
            </a:ext>
          </a:extLst>
        </xdr:cNvPr>
        <xdr:cNvSpPr/>
      </xdr:nvSpPr>
      <xdr:spPr>
        <a:xfrm>
          <a:off x="12611100" y="166687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3</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22</xdr:col>
      <xdr:colOff>314325</xdr:colOff>
      <xdr:row>8</xdr:row>
      <xdr:rowOff>57150</xdr:rowOff>
    </xdr:from>
    <xdr:ext cx="1301895" cy="468013"/>
    <xdr:sp macro="" textlink="">
      <xdr:nvSpPr>
        <xdr:cNvPr id="6" name="Rectangle 5">
          <a:extLst>
            <a:ext uri="{FF2B5EF4-FFF2-40B4-BE49-F238E27FC236}">
              <a16:creationId xmlns="" xmlns:a16="http://schemas.microsoft.com/office/drawing/2014/main" id="{00000000-0008-0000-0200-000006000000}"/>
            </a:ext>
          </a:extLst>
        </xdr:cNvPr>
        <xdr:cNvSpPr/>
      </xdr:nvSpPr>
      <xdr:spPr>
        <a:xfrm>
          <a:off x="17183100"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4</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29</xdr:col>
      <xdr:colOff>314325</xdr:colOff>
      <xdr:row>8</xdr:row>
      <xdr:rowOff>57150</xdr:rowOff>
    </xdr:from>
    <xdr:ext cx="1301895" cy="468013"/>
    <xdr:sp macro="" textlink="">
      <xdr:nvSpPr>
        <xdr:cNvPr id="7" name="Rectangle 6">
          <a:extLst>
            <a:ext uri="{FF2B5EF4-FFF2-40B4-BE49-F238E27FC236}">
              <a16:creationId xmlns="" xmlns:a16="http://schemas.microsoft.com/office/drawing/2014/main" id="{00000000-0008-0000-0200-000007000000}"/>
            </a:ext>
          </a:extLst>
        </xdr:cNvPr>
        <xdr:cNvSpPr/>
      </xdr:nvSpPr>
      <xdr:spPr>
        <a:xfrm>
          <a:off x="214407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5</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twoCellAnchor>
    <xdr:from>
      <xdr:col>29</xdr:col>
      <xdr:colOff>390524</xdr:colOff>
      <xdr:row>19</xdr:row>
      <xdr:rowOff>19049</xdr:rowOff>
    </xdr:from>
    <xdr:to>
      <xdr:col>36</xdr:col>
      <xdr:colOff>1466849</xdr:colOff>
      <xdr:row>35</xdr:row>
      <xdr:rowOff>95249</xdr:rowOff>
    </xdr:to>
    <xdr:graphicFrame macro="">
      <xdr:nvGraphicFramePr>
        <xdr:cNvPr id="8" name="Chart 7">
          <a:extLst>
            <a:ext uri="{FF2B5EF4-FFF2-40B4-BE49-F238E27FC236}">
              <a16:creationId xmlns=""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9525</xdr:colOff>
      <xdr:row>11</xdr:row>
      <xdr:rowOff>19050</xdr:rowOff>
    </xdr:from>
    <xdr:to>
      <xdr:col>30</xdr:col>
      <xdr:colOff>733425</xdr:colOff>
      <xdr:row>12</xdr:row>
      <xdr:rowOff>180975</xdr:rowOff>
    </xdr:to>
    <xdr:sp macro="" textlink="">
      <xdr:nvSpPr>
        <xdr:cNvPr id="9" name="TextBox 8">
          <a:extLst>
            <a:ext uri="{FF2B5EF4-FFF2-40B4-BE49-F238E27FC236}">
              <a16:creationId xmlns="" xmlns:a16="http://schemas.microsoft.com/office/drawing/2014/main" id="{00000000-0008-0000-0200-000009000000}"/>
            </a:ext>
          </a:extLst>
        </xdr:cNvPr>
        <xdr:cNvSpPr txBox="1"/>
      </xdr:nvSpPr>
      <xdr:spPr>
        <a:xfrm>
          <a:off x="21526500" y="2238375"/>
          <a:ext cx="723900"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Merek</a:t>
          </a:r>
        </a:p>
      </xdr:txBody>
    </xdr:sp>
    <xdr:clientData/>
  </xdr:twoCellAnchor>
  <xdr:twoCellAnchor>
    <xdr:from>
      <xdr:col>35</xdr:col>
      <xdr:colOff>57150</xdr:colOff>
      <xdr:row>11</xdr:row>
      <xdr:rowOff>19050</xdr:rowOff>
    </xdr:from>
    <xdr:to>
      <xdr:col>36</xdr:col>
      <xdr:colOff>0</xdr:colOff>
      <xdr:row>12</xdr:row>
      <xdr:rowOff>180975</xdr:rowOff>
    </xdr:to>
    <xdr:sp macro="" textlink="">
      <xdr:nvSpPr>
        <xdr:cNvPr id="10" name="TextBox 9">
          <a:extLst>
            <a:ext uri="{FF2B5EF4-FFF2-40B4-BE49-F238E27FC236}">
              <a16:creationId xmlns="" xmlns:a16="http://schemas.microsoft.com/office/drawing/2014/main" id="{00000000-0008-0000-0200-00000A000000}"/>
            </a:ext>
          </a:extLst>
        </xdr:cNvPr>
        <xdr:cNvSpPr txBox="1"/>
      </xdr:nvSpPr>
      <xdr:spPr>
        <a:xfrm>
          <a:off x="24526875" y="2238375"/>
          <a:ext cx="638175"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Selisih</a:t>
          </a:r>
        </a:p>
      </xdr:txBody>
    </xdr:sp>
    <xdr:clientData/>
  </xdr:twoCellAnchor>
  <xdr:oneCellAnchor>
    <xdr:from>
      <xdr:col>37</xdr:col>
      <xdr:colOff>314325</xdr:colOff>
      <xdr:row>8</xdr:row>
      <xdr:rowOff>57150</xdr:rowOff>
    </xdr:from>
    <xdr:ext cx="1301895" cy="468013"/>
    <xdr:sp macro="" textlink="">
      <xdr:nvSpPr>
        <xdr:cNvPr id="11" name="Rectangle 10">
          <a:extLst>
            <a:ext uri="{FF2B5EF4-FFF2-40B4-BE49-F238E27FC236}">
              <a16:creationId xmlns="" xmlns:a16="http://schemas.microsoft.com/office/drawing/2014/main" id="{00000000-0008-0000-0200-00000B000000}"/>
            </a:ext>
          </a:extLst>
        </xdr:cNvPr>
        <xdr:cNvSpPr/>
      </xdr:nvSpPr>
      <xdr:spPr>
        <a:xfrm>
          <a:off x="269652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6</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mc:AlternateContent xmlns:mc="http://schemas.openxmlformats.org/markup-compatibility/2006">
    <mc:Choice xmlns:a14="http://schemas.microsoft.com/office/drawing/2010/main" Requires="a14">
      <xdr:twoCellAnchor editAs="oneCell">
        <xdr:from>
          <xdr:col>47</xdr:col>
          <xdr:colOff>619125</xdr:colOff>
          <xdr:row>11</xdr:row>
          <xdr:rowOff>28575</xdr:rowOff>
        </xdr:from>
        <xdr:to>
          <xdr:col>48</xdr:col>
          <xdr:colOff>381000</xdr:colOff>
          <xdr:row>11</xdr:row>
          <xdr:rowOff>190500</xdr:rowOff>
        </xdr:to>
        <xdr:sp macro="" textlink="">
          <xdr:nvSpPr>
            <xdr:cNvPr id="8193" name="Scroll Bar 1" hidden="1">
              <a:extLst>
                <a:ext uri="{63B3BB69-23CF-44E3-9099-C40C66FF867C}">
                  <a14:compatExt spid="_x0000_s8193"/>
                </a:ext>
                <a:ext uri="{FF2B5EF4-FFF2-40B4-BE49-F238E27FC236}">
                  <a16:creationId xmlns="" xmlns:a16="http://schemas.microsoft.com/office/drawing/2014/main" id="{00000000-0008-0000-0200-0000012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44</xdr:col>
      <xdr:colOff>371475</xdr:colOff>
      <xdr:row>15</xdr:row>
      <xdr:rowOff>33337</xdr:rowOff>
    </xdr:from>
    <xdr:to>
      <xdr:col>51</xdr:col>
      <xdr:colOff>323850</xdr:colOff>
      <xdr:row>31</xdr:row>
      <xdr:rowOff>0</xdr:rowOff>
    </xdr:to>
    <xdr:graphicFrame macro="">
      <xdr:nvGraphicFramePr>
        <xdr:cNvPr id="13" name="Chart 12">
          <a:extLst>
            <a:ext uri="{FF2B5EF4-FFF2-40B4-BE49-F238E27FC236}">
              <a16:creationId xmlns=""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44</xdr:col>
      <xdr:colOff>381000</xdr:colOff>
      <xdr:row>15</xdr:row>
      <xdr:rowOff>28576</xdr:rowOff>
    </xdr:from>
    <xdr:to>
      <xdr:col>46</xdr:col>
      <xdr:colOff>104775</xdr:colOff>
      <xdr:row>16</xdr:row>
      <xdr:rowOff>66676</xdr:rowOff>
    </xdr:to>
    <xdr:sp macro="" textlink="">
      <xdr:nvSpPr>
        <xdr:cNvPr id="14" name="TextBox 13">
          <a:extLst>
            <a:ext uri="{FF2B5EF4-FFF2-40B4-BE49-F238E27FC236}">
              <a16:creationId xmlns="" xmlns:a16="http://schemas.microsoft.com/office/drawing/2014/main" id="{00000000-0008-0000-0200-00000E000000}"/>
            </a:ext>
          </a:extLst>
        </xdr:cNvPr>
        <xdr:cNvSpPr txBox="1"/>
      </xdr:nvSpPr>
      <xdr:spPr>
        <a:xfrm>
          <a:off x="32108775" y="3038476"/>
          <a:ext cx="838200" cy="228600"/>
        </a:xfrm>
        <a:prstGeom prst="rect">
          <a:avLst/>
        </a:prstGeom>
        <a:solidFill>
          <a:schemeClr val="accent5">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ID" sz="1100" b="1">
              <a:solidFill>
                <a:schemeClr val="bg1"/>
              </a:solidFill>
            </a:rPr>
            <a:t>LOYALITAS</a:t>
          </a:r>
        </a:p>
      </xdr:txBody>
    </xdr:sp>
    <xdr:clientData/>
  </xdr:twoCellAnchor>
  <xdr:twoCellAnchor>
    <xdr:from>
      <xdr:col>44</xdr:col>
      <xdr:colOff>381000</xdr:colOff>
      <xdr:row>16</xdr:row>
      <xdr:rowOff>76200</xdr:rowOff>
    </xdr:from>
    <xdr:to>
      <xdr:col>46</xdr:col>
      <xdr:colOff>104775</xdr:colOff>
      <xdr:row>17</xdr:row>
      <xdr:rowOff>104775</xdr:rowOff>
    </xdr:to>
    <xdr:sp macro="" textlink="$AY$14">
      <xdr:nvSpPr>
        <xdr:cNvPr id="15" name="TextBox 14">
          <a:extLst>
            <a:ext uri="{FF2B5EF4-FFF2-40B4-BE49-F238E27FC236}">
              <a16:creationId xmlns="" xmlns:a16="http://schemas.microsoft.com/office/drawing/2014/main" id="{00000000-0008-0000-0200-00000F000000}"/>
            </a:ext>
          </a:extLst>
        </xdr:cNvPr>
        <xdr:cNvSpPr txBox="1"/>
      </xdr:nvSpPr>
      <xdr:spPr>
        <a:xfrm>
          <a:off x="32108775" y="3276600"/>
          <a:ext cx="838200" cy="219075"/>
        </a:xfrm>
        <a:prstGeom prst="rect">
          <a:avLst/>
        </a:prstGeom>
        <a:solidFill>
          <a:srgbClr val="00B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82DB25F3-C8E1-4548-882E-743E09814578}" type="TxLink">
            <a:rPr lang="en-US" sz="1100" b="1" i="0" u="none" strike="noStrike">
              <a:solidFill>
                <a:schemeClr val="bg1"/>
              </a:solidFill>
              <a:latin typeface="Calibri"/>
              <a:cs typeface="Calibri"/>
            </a:rPr>
            <a:pPr algn="ctr"/>
            <a:t>26,03%</a:t>
          </a:fld>
          <a:endParaRPr lang="en-ID" sz="1100" b="1">
            <a:solidFill>
              <a:schemeClr val="bg1"/>
            </a:solidFill>
          </a:endParaRPr>
        </a:p>
      </xdr:txBody>
    </xdr:sp>
    <xdr:clientData/>
  </xdr:twoCellAnchor>
  <xdr:oneCellAnchor>
    <xdr:from>
      <xdr:col>44</xdr:col>
      <xdr:colOff>295275</xdr:colOff>
      <xdr:row>8</xdr:row>
      <xdr:rowOff>171450</xdr:rowOff>
    </xdr:from>
    <xdr:ext cx="1301895" cy="468013"/>
    <xdr:sp macro="" textlink="">
      <xdr:nvSpPr>
        <xdr:cNvPr id="16" name="Rectangle 15">
          <a:extLst>
            <a:ext uri="{FF2B5EF4-FFF2-40B4-BE49-F238E27FC236}">
              <a16:creationId xmlns="" xmlns:a16="http://schemas.microsoft.com/office/drawing/2014/main" id="{00000000-0008-0000-0200-000010000000}"/>
            </a:ext>
          </a:extLst>
        </xdr:cNvPr>
        <xdr:cNvSpPr/>
      </xdr:nvSpPr>
      <xdr:spPr>
        <a:xfrm>
          <a:off x="32023050" y="18002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7</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206301</xdr:colOff>
      <xdr:row>6</xdr:row>
      <xdr:rowOff>21723</xdr:rowOff>
    </xdr:from>
    <xdr:ext cx="1301895" cy="468013"/>
    <xdr:sp macro="" textlink="">
      <xdr:nvSpPr>
        <xdr:cNvPr id="3" name="Rectangle 2">
          <a:extLst>
            <a:ext uri="{FF2B5EF4-FFF2-40B4-BE49-F238E27FC236}">
              <a16:creationId xmlns="" xmlns:a16="http://schemas.microsoft.com/office/drawing/2014/main" id="{00000000-0008-0000-0300-000003000000}"/>
            </a:ext>
          </a:extLst>
        </xdr:cNvPr>
        <xdr:cNvSpPr/>
      </xdr:nvSpPr>
      <xdr:spPr>
        <a:xfrm>
          <a:off x="3521001" y="1269498"/>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1</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9</xdr:col>
      <xdr:colOff>314325</xdr:colOff>
      <xdr:row>8</xdr:row>
      <xdr:rowOff>28575</xdr:rowOff>
    </xdr:from>
    <xdr:ext cx="1301895" cy="468013"/>
    <xdr:sp macro="" textlink="">
      <xdr:nvSpPr>
        <xdr:cNvPr id="4" name="Rectangle 3">
          <a:extLst>
            <a:ext uri="{FF2B5EF4-FFF2-40B4-BE49-F238E27FC236}">
              <a16:creationId xmlns="" xmlns:a16="http://schemas.microsoft.com/office/drawing/2014/main" id="{00000000-0008-0000-0300-000004000000}"/>
            </a:ext>
          </a:extLst>
        </xdr:cNvPr>
        <xdr:cNvSpPr/>
      </xdr:nvSpPr>
      <xdr:spPr>
        <a:xfrm>
          <a:off x="7019925" y="1657350"/>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2</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17</xdr:col>
      <xdr:colOff>323850</xdr:colOff>
      <xdr:row>8</xdr:row>
      <xdr:rowOff>38100</xdr:rowOff>
    </xdr:from>
    <xdr:ext cx="1301895" cy="468013"/>
    <xdr:sp macro="" textlink="">
      <xdr:nvSpPr>
        <xdr:cNvPr id="5" name="Rectangle 4">
          <a:extLst>
            <a:ext uri="{FF2B5EF4-FFF2-40B4-BE49-F238E27FC236}">
              <a16:creationId xmlns="" xmlns:a16="http://schemas.microsoft.com/office/drawing/2014/main" id="{00000000-0008-0000-0300-000005000000}"/>
            </a:ext>
          </a:extLst>
        </xdr:cNvPr>
        <xdr:cNvSpPr/>
      </xdr:nvSpPr>
      <xdr:spPr>
        <a:xfrm>
          <a:off x="12611100" y="166687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3</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22</xdr:col>
      <xdr:colOff>314325</xdr:colOff>
      <xdr:row>8</xdr:row>
      <xdr:rowOff>57150</xdr:rowOff>
    </xdr:from>
    <xdr:ext cx="1301895" cy="468013"/>
    <xdr:sp macro="" textlink="">
      <xdr:nvSpPr>
        <xdr:cNvPr id="6" name="Rectangle 5">
          <a:extLst>
            <a:ext uri="{FF2B5EF4-FFF2-40B4-BE49-F238E27FC236}">
              <a16:creationId xmlns="" xmlns:a16="http://schemas.microsoft.com/office/drawing/2014/main" id="{00000000-0008-0000-0300-000006000000}"/>
            </a:ext>
          </a:extLst>
        </xdr:cNvPr>
        <xdr:cNvSpPr/>
      </xdr:nvSpPr>
      <xdr:spPr>
        <a:xfrm>
          <a:off x="17183100"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4</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oneCellAnchor>
    <xdr:from>
      <xdr:col>29</xdr:col>
      <xdr:colOff>314325</xdr:colOff>
      <xdr:row>8</xdr:row>
      <xdr:rowOff>57150</xdr:rowOff>
    </xdr:from>
    <xdr:ext cx="1301895" cy="468013"/>
    <xdr:sp macro="" textlink="">
      <xdr:nvSpPr>
        <xdr:cNvPr id="7" name="Rectangle 6">
          <a:extLst>
            <a:ext uri="{FF2B5EF4-FFF2-40B4-BE49-F238E27FC236}">
              <a16:creationId xmlns="" xmlns:a16="http://schemas.microsoft.com/office/drawing/2014/main" id="{00000000-0008-0000-0300-000007000000}"/>
            </a:ext>
          </a:extLst>
        </xdr:cNvPr>
        <xdr:cNvSpPr/>
      </xdr:nvSpPr>
      <xdr:spPr>
        <a:xfrm>
          <a:off x="214407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5</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twoCellAnchor>
    <xdr:from>
      <xdr:col>30</xdr:col>
      <xdr:colOff>9525</xdr:colOff>
      <xdr:row>11</xdr:row>
      <xdr:rowOff>19050</xdr:rowOff>
    </xdr:from>
    <xdr:to>
      <xdr:col>30</xdr:col>
      <xdr:colOff>733425</xdr:colOff>
      <xdr:row>12</xdr:row>
      <xdr:rowOff>180975</xdr:rowOff>
    </xdr:to>
    <xdr:sp macro="" textlink="">
      <xdr:nvSpPr>
        <xdr:cNvPr id="9" name="TextBox 8">
          <a:extLst>
            <a:ext uri="{FF2B5EF4-FFF2-40B4-BE49-F238E27FC236}">
              <a16:creationId xmlns="" xmlns:a16="http://schemas.microsoft.com/office/drawing/2014/main" id="{00000000-0008-0000-0300-000009000000}"/>
            </a:ext>
          </a:extLst>
        </xdr:cNvPr>
        <xdr:cNvSpPr txBox="1"/>
      </xdr:nvSpPr>
      <xdr:spPr>
        <a:xfrm>
          <a:off x="21526500" y="2238375"/>
          <a:ext cx="723900"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Merek</a:t>
          </a:r>
        </a:p>
      </xdr:txBody>
    </xdr:sp>
    <xdr:clientData/>
  </xdr:twoCellAnchor>
  <xdr:twoCellAnchor>
    <xdr:from>
      <xdr:col>35</xdr:col>
      <xdr:colOff>57150</xdr:colOff>
      <xdr:row>11</xdr:row>
      <xdr:rowOff>19050</xdr:rowOff>
    </xdr:from>
    <xdr:to>
      <xdr:col>36</xdr:col>
      <xdr:colOff>0</xdr:colOff>
      <xdr:row>12</xdr:row>
      <xdr:rowOff>180975</xdr:rowOff>
    </xdr:to>
    <xdr:sp macro="" textlink="">
      <xdr:nvSpPr>
        <xdr:cNvPr id="10" name="TextBox 9">
          <a:extLst>
            <a:ext uri="{FF2B5EF4-FFF2-40B4-BE49-F238E27FC236}">
              <a16:creationId xmlns="" xmlns:a16="http://schemas.microsoft.com/office/drawing/2014/main" id="{00000000-0008-0000-0300-00000A000000}"/>
            </a:ext>
          </a:extLst>
        </xdr:cNvPr>
        <xdr:cNvSpPr txBox="1"/>
      </xdr:nvSpPr>
      <xdr:spPr>
        <a:xfrm>
          <a:off x="24526875" y="2238375"/>
          <a:ext cx="638175" cy="381000"/>
        </a:xfrm>
        <a:prstGeom prst="rect">
          <a:avLst/>
        </a:prstGeom>
        <a:solidFill>
          <a:schemeClr val="accent5">
            <a:lumMod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D" sz="1100" b="1">
              <a:solidFill>
                <a:schemeClr val="bg1"/>
              </a:solidFill>
            </a:rPr>
            <a:t>Selisih</a:t>
          </a:r>
        </a:p>
      </xdr:txBody>
    </xdr:sp>
    <xdr:clientData/>
  </xdr:twoCellAnchor>
  <xdr:oneCellAnchor>
    <xdr:from>
      <xdr:col>37</xdr:col>
      <xdr:colOff>314325</xdr:colOff>
      <xdr:row>8</xdr:row>
      <xdr:rowOff>57150</xdr:rowOff>
    </xdr:from>
    <xdr:ext cx="1301895" cy="468013"/>
    <xdr:sp macro="" textlink="">
      <xdr:nvSpPr>
        <xdr:cNvPr id="11" name="Rectangle 10">
          <a:extLst>
            <a:ext uri="{FF2B5EF4-FFF2-40B4-BE49-F238E27FC236}">
              <a16:creationId xmlns="" xmlns:a16="http://schemas.microsoft.com/office/drawing/2014/main" id="{00000000-0008-0000-0300-00000B000000}"/>
            </a:ext>
          </a:extLst>
        </xdr:cNvPr>
        <xdr:cNvSpPr/>
      </xdr:nvSpPr>
      <xdr:spPr>
        <a:xfrm>
          <a:off x="26965275" y="16859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6</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mc:AlternateContent xmlns:mc="http://schemas.openxmlformats.org/markup-compatibility/2006">
    <mc:Choice xmlns:a14="http://schemas.microsoft.com/office/drawing/2010/main" Requires="a14">
      <xdr:twoCellAnchor editAs="oneCell">
        <xdr:from>
          <xdr:col>47</xdr:col>
          <xdr:colOff>619125</xdr:colOff>
          <xdr:row>11</xdr:row>
          <xdr:rowOff>28575</xdr:rowOff>
        </xdr:from>
        <xdr:to>
          <xdr:col>48</xdr:col>
          <xdr:colOff>381000</xdr:colOff>
          <xdr:row>11</xdr:row>
          <xdr:rowOff>190500</xdr:rowOff>
        </xdr:to>
        <xdr:sp macro="" textlink="">
          <xdr:nvSpPr>
            <xdr:cNvPr id="9217" name="Scroll Bar 1" hidden="1">
              <a:extLst>
                <a:ext uri="{63B3BB69-23CF-44E3-9099-C40C66FF867C}">
                  <a14:compatExt spid="_x0000_s9217"/>
                </a:ext>
                <a:ext uri="{FF2B5EF4-FFF2-40B4-BE49-F238E27FC236}">
                  <a16:creationId xmlns="" xmlns:a16="http://schemas.microsoft.com/office/drawing/2014/main" id="{00000000-0008-0000-0300-0000012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44</xdr:col>
      <xdr:colOff>381000</xdr:colOff>
      <xdr:row>15</xdr:row>
      <xdr:rowOff>28576</xdr:rowOff>
    </xdr:from>
    <xdr:to>
      <xdr:col>46</xdr:col>
      <xdr:colOff>104775</xdr:colOff>
      <xdr:row>16</xdr:row>
      <xdr:rowOff>66676</xdr:rowOff>
    </xdr:to>
    <xdr:sp macro="" textlink="">
      <xdr:nvSpPr>
        <xdr:cNvPr id="14" name="TextBox 13">
          <a:extLst>
            <a:ext uri="{FF2B5EF4-FFF2-40B4-BE49-F238E27FC236}">
              <a16:creationId xmlns="" xmlns:a16="http://schemas.microsoft.com/office/drawing/2014/main" id="{00000000-0008-0000-0300-00000E000000}"/>
            </a:ext>
          </a:extLst>
        </xdr:cNvPr>
        <xdr:cNvSpPr txBox="1"/>
      </xdr:nvSpPr>
      <xdr:spPr>
        <a:xfrm>
          <a:off x="32108775" y="3038476"/>
          <a:ext cx="838200" cy="228600"/>
        </a:xfrm>
        <a:prstGeom prst="rect">
          <a:avLst/>
        </a:prstGeom>
        <a:solidFill>
          <a:schemeClr val="accent5">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ID" sz="1100" b="1">
              <a:solidFill>
                <a:schemeClr val="bg1"/>
              </a:solidFill>
            </a:rPr>
            <a:t>LOYALITAS</a:t>
          </a:r>
        </a:p>
      </xdr:txBody>
    </xdr:sp>
    <xdr:clientData/>
  </xdr:twoCellAnchor>
  <xdr:twoCellAnchor>
    <xdr:from>
      <xdr:col>44</xdr:col>
      <xdr:colOff>381000</xdr:colOff>
      <xdr:row>16</xdr:row>
      <xdr:rowOff>76200</xdr:rowOff>
    </xdr:from>
    <xdr:to>
      <xdr:col>46</xdr:col>
      <xdr:colOff>104775</xdr:colOff>
      <xdr:row>17</xdr:row>
      <xdr:rowOff>104775</xdr:rowOff>
    </xdr:to>
    <xdr:sp macro="" textlink="">
      <xdr:nvSpPr>
        <xdr:cNvPr id="15" name="TextBox 14">
          <a:extLst>
            <a:ext uri="{FF2B5EF4-FFF2-40B4-BE49-F238E27FC236}">
              <a16:creationId xmlns="" xmlns:a16="http://schemas.microsoft.com/office/drawing/2014/main" id="{00000000-0008-0000-0300-00000F000000}"/>
            </a:ext>
          </a:extLst>
        </xdr:cNvPr>
        <xdr:cNvSpPr txBox="1"/>
      </xdr:nvSpPr>
      <xdr:spPr>
        <a:xfrm>
          <a:off x="32108775" y="3276600"/>
          <a:ext cx="838200" cy="219075"/>
        </a:xfrm>
        <a:prstGeom prst="rect">
          <a:avLst/>
        </a:prstGeom>
        <a:solidFill>
          <a:srgbClr val="00B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chemeClr val="bg1"/>
              </a:solidFill>
            </a:rPr>
            <a:t>0,00%</a:t>
          </a:r>
        </a:p>
      </xdr:txBody>
    </xdr:sp>
    <xdr:clientData/>
  </xdr:twoCellAnchor>
  <xdr:oneCellAnchor>
    <xdr:from>
      <xdr:col>44</xdr:col>
      <xdr:colOff>295275</xdr:colOff>
      <xdr:row>8</xdr:row>
      <xdr:rowOff>171450</xdr:rowOff>
    </xdr:from>
    <xdr:ext cx="1301895" cy="468013"/>
    <xdr:sp macro="" textlink="">
      <xdr:nvSpPr>
        <xdr:cNvPr id="16" name="Rectangle 15">
          <a:extLst>
            <a:ext uri="{FF2B5EF4-FFF2-40B4-BE49-F238E27FC236}">
              <a16:creationId xmlns="" xmlns:a16="http://schemas.microsoft.com/office/drawing/2014/main" id="{00000000-0008-0000-0300-000010000000}"/>
            </a:ext>
          </a:extLst>
        </xdr:cNvPr>
        <xdr:cNvSpPr/>
      </xdr:nvSpPr>
      <xdr:spPr>
        <a:xfrm>
          <a:off x="32023050" y="1800225"/>
          <a:ext cx="1301895" cy="468013"/>
        </a:xfrm>
        <a:prstGeom prst="rect">
          <a:avLst/>
        </a:prstGeom>
        <a:noFill/>
      </xdr:spPr>
      <xdr:txBody>
        <a:bodyPr wrap="none" lIns="91440" tIns="45720" rIns="91440" bIns="45720">
          <a:spAutoFit/>
        </a:bodyPr>
        <a:lstStyle/>
        <a:p>
          <a:pPr algn="ctr"/>
          <a:r>
            <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KASUS</a:t>
          </a:r>
          <a:r>
            <a:rPr lang="en-US" sz="2400" b="1" cap="none" spc="50" baseline="0">
              <a:ln w="9525" cmpd="sng">
                <a:solidFill>
                  <a:schemeClr val="accent1"/>
                </a:solidFill>
                <a:prstDash val="solid"/>
              </a:ln>
              <a:solidFill>
                <a:srgbClr val="70AD47">
                  <a:tint val="1000"/>
                </a:srgbClr>
              </a:solidFill>
              <a:effectLst>
                <a:glow rad="38100">
                  <a:schemeClr val="accent1">
                    <a:alpha val="40000"/>
                  </a:schemeClr>
                </a:glow>
              </a:effectLst>
            </a:rPr>
            <a:t> 7</a:t>
          </a:r>
          <a:endParaRPr lang="en-US" sz="2400" b="1" cap="none" spc="50">
            <a:ln w="9525" cmpd="sng">
              <a:solidFill>
                <a:schemeClr val="accent1"/>
              </a:solidFill>
              <a:prstDash val="solid"/>
            </a:ln>
            <a:solidFill>
              <a:srgbClr val="70AD47">
                <a:tint val="1000"/>
              </a:srgbClr>
            </a:solidFill>
            <a:effectLst>
              <a:glow rad="38100">
                <a:schemeClr val="accent1">
                  <a:alpha val="40000"/>
                </a:schemeClr>
              </a:glo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Y263"/>
  <sheetViews>
    <sheetView showGridLines="0" topLeftCell="A7" zoomScaleNormal="100" workbookViewId="0">
      <selection activeCell="H13" sqref="H13"/>
    </sheetView>
  </sheetViews>
  <sheetFormatPr defaultRowHeight="15" x14ac:dyDescent="0.25"/>
  <cols>
    <col min="1" max="1" width="5.85546875" style="1" customWidth="1"/>
    <col min="2" max="2" width="13" style="1" customWidth="1"/>
    <col min="3" max="4" width="15.42578125" style="1" customWidth="1"/>
    <col min="5" max="5" width="4" style="1" customWidth="1"/>
    <col min="6" max="9" width="11.7109375" style="1" customWidth="1"/>
    <col min="10" max="10" width="5.85546875" style="1" customWidth="1"/>
    <col min="11" max="11" width="11" style="1" customWidth="1"/>
    <col min="12" max="12" width="11.85546875" style="1" customWidth="1"/>
    <col min="13" max="17" width="11" style="1" customWidth="1"/>
    <col min="18" max="18" width="5.85546875" style="1" customWidth="1"/>
    <col min="19" max="19" width="11.140625" style="1" customWidth="1"/>
    <col min="20" max="20" width="6.28515625" style="1" customWidth="1"/>
    <col min="21" max="21" width="10.7109375" style="1" customWidth="1"/>
    <col min="22" max="22" width="34.7109375" style="1" customWidth="1"/>
    <col min="23" max="23" width="5.85546875" style="1" customWidth="1"/>
    <col min="24" max="24" width="11.140625" style="1" customWidth="1"/>
    <col min="25" max="28" width="9.42578125" style="1" bestFit="1" customWidth="1"/>
    <col min="29" max="29" width="9.140625" style="1"/>
    <col min="30" max="30" width="5.85546875" style="1" customWidth="1"/>
    <col min="31" max="31" width="11.140625" style="1" customWidth="1"/>
    <col min="32" max="32" width="6.140625" style="1" customWidth="1"/>
    <col min="33" max="33" width="10.42578125" style="1" customWidth="1"/>
    <col min="34" max="34" width="6.140625" style="1" customWidth="1"/>
    <col min="35" max="36" width="10.42578125" style="1" customWidth="1"/>
    <col min="37" max="37" width="22.28515625" style="1" customWidth="1"/>
    <col min="38" max="38" width="5.85546875" style="1" customWidth="1"/>
    <col min="39" max="44" width="11.7109375" style="1" customWidth="1"/>
    <col min="45" max="45" width="5.85546875" style="1" customWidth="1"/>
    <col min="46" max="50" width="10.85546875" style="1" customWidth="1"/>
    <col min="51" max="51" width="9.140625" style="1"/>
    <col min="52" max="52" width="10.7109375" style="1" customWidth="1"/>
    <col min="53" max="16384" width="9.140625" style="1"/>
  </cols>
  <sheetData>
    <row r="1" spans="2:51" ht="19.5" customHeight="1" x14ac:dyDescent="0.25"/>
    <row r="2" spans="2:51" ht="18.75" x14ac:dyDescent="0.25">
      <c r="B2" s="2" t="s">
        <v>0</v>
      </c>
    </row>
    <row r="3" spans="2:51" x14ac:dyDescent="0.25">
      <c r="B3" s="116" t="s">
        <v>1</v>
      </c>
      <c r="C3" s="116"/>
      <c r="D3" s="3" t="s">
        <v>2</v>
      </c>
    </row>
    <row r="4" spans="2:51" x14ac:dyDescent="0.25">
      <c r="D4" s="4" t="s">
        <v>3</v>
      </c>
    </row>
    <row r="5" spans="2:51" x14ac:dyDescent="0.25">
      <c r="D5" s="4" t="s">
        <v>4</v>
      </c>
    </row>
    <row r="6" spans="2:51" x14ac:dyDescent="0.25">
      <c r="D6" s="4" t="s">
        <v>5</v>
      </c>
    </row>
    <row r="7" spans="2:51" x14ac:dyDescent="0.25">
      <c r="D7" s="4" t="s">
        <v>6</v>
      </c>
    </row>
    <row r="8" spans="2:51" x14ac:dyDescent="0.25">
      <c r="D8" s="5"/>
    </row>
    <row r="9" spans="2:51" ht="15.75" x14ac:dyDescent="0.25">
      <c r="B9" s="6" t="s">
        <v>7</v>
      </c>
      <c r="F9" s="7" t="s">
        <v>8</v>
      </c>
    </row>
    <row r="10" spans="2:51" x14ac:dyDescent="0.25">
      <c r="B10" s="117" t="s">
        <v>9</v>
      </c>
      <c r="C10" s="117"/>
      <c r="D10" s="117"/>
      <c r="F10" s="118" t="s">
        <v>10</v>
      </c>
      <c r="G10" s="118"/>
      <c r="H10" s="118"/>
      <c r="I10" s="118"/>
      <c r="AK10" s="72"/>
    </row>
    <row r="11" spans="2:51" ht="15.75" x14ac:dyDescent="0.25">
      <c r="B11" s="8" t="s">
        <v>11</v>
      </c>
      <c r="C11" s="119" t="str">
        <f>B3</f>
        <v>Merek Telepon Seluler</v>
      </c>
      <c r="D11" s="120"/>
      <c r="F11" s="9" t="str">
        <f>D4</f>
        <v>Prima</v>
      </c>
      <c r="G11" s="10" t="str">
        <f>D5</f>
        <v>Super</v>
      </c>
      <c r="H11" s="10" t="str">
        <f>D6</f>
        <v>Elite</v>
      </c>
      <c r="I11" s="9" t="str">
        <f>D7</f>
        <v>Lainnya</v>
      </c>
      <c r="K11" s="6" t="s">
        <v>12</v>
      </c>
      <c r="S11" s="11" t="s">
        <v>13</v>
      </c>
      <c r="T11" s="11"/>
      <c r="X11" s="11" t="s">
        <v>14</v>
      </c>
      <c r="AE11" s="11" t="s">
        <v>15</v>
      </c>
      <c r="AF11" s="11"/>
      <c r="AM11" s="11" t="s">
        <v>16</v>
      </c>
    </row>
    <row r="12" spans="2:51" ht="17.25" customHeight="1" x14ac:dyDescent="0.25">
      <c r="B12" s="8" t="s">
        <v>17</v>
      </c>
      <c r="C12" s="12" t="s">
        <v>18</v>
      </c>
      <c r="D12" s="13" t="s">
        <v>19</v>
      </c>
      <c r="F12" s="121" t="s">
        <v>20</v>
      </c>
      <c r="G12" s="121"/>
      <c r="H12" s="121"/>
      <c r="I12" s="121"/>
      <c r="K12" s="14" t="s">
        <v>21</v>
      </c>
      <c r="L12" s="15" t="s">
        <v>22</v>
      </c>
      <c r="M12" s="124" t="s">
        <v>23</v>
      </c>
      <c r="N12" s="124"/>
      <c r="O12" s="124"/>
      <c r="P12" s="124"/>
      <c r="Q12" s="125" t="s">
        <v>24</v>
      </c>
      <c r="S12" s="16" t="s">
        <v>21</v>
      </c>
      <c r="T12" s="126" t="s">
        <v>25</v>
      </c>
      <c r="U12" s="127"/>
      <c r="X12" s="14" t="s">
        <v>26</v>
      </c>
      <c r="Y12" s="15" t="str">
        <f>S13</f>
        <v>Prima</v>
      </c>
      <c r="Z12" s="15" t="str">
        <f>S14</f>
        <v>Super</v>
      </c>
      <c r="AA12" s="15" t="str">
        <f>S15</f>
        <v>Elite</v>
      </c>
      <c r="AB12" s="15" t="str">
        <f>S16</f>
        <v>Lainnya</v>
      </c>
      <c r="AC12" s="14" t="s">
        <v>27</v>
      </c>
      <c r="AE12" s="73"/>
      <c r="AF12" s="128" t="s">
        <v>28</v>
      </c>
      <c r="AG12" s="124"/>
      <c r="AH12" s="124"/>
      <c r="AI12" s="129"/>
      <c r="AJ12" s="74"/>
      <c r="AK12" s="122" t="s">
        <v>30</v>
      </c>
      <c r="AM12" s="14" t="s">
        <v>26</v>
      </c>
      <c r="AN12" s="15" t="str">
        <f>Y12</f>
        <v>Prima</v>
      </c>
      <c r="AO12" s="15" t="str">
        <f>Z12</f>
        <v>Super</v>
      </c>
      <c r="AP12" s="15" t="str">
        <f>AA12</f>
        <v>Elite</v>
      </c>
      <c r="AQ12" s="15" t="str">
        <f>AB12</f>
        <v>Lainnya</v>
      </c>
      <c r="AR12" s="14" t="s">
        <v>27</v>
      </c>
      <c r="AS12" s="83">
        <v>1</v>
      </c>
      <c r="AT12" s="75" t="s">
        <v>287</v>
      </c>
      <c r="AU12" s="75"/>
      <c r="AV12" s="75"/>
      <c r="AW12" s="76"/>
      <c r="AX12" s="77" t="str">
        <f>VLOOKUP(AS12,AL13:AM16,2)</f>
        <v>Prima</v>
      </c>
    </row>
    <row r="13" spans="2:51" ht="15" customHeight="1" x14ac:dyDescent="0.25">
      <c r="B13" s="17" t="s">
        <v>31</v>
      </c>
      <c r="C13" s="18" t="s">
        <v>3</v>
      </c>
      <c r="D13" s="18" t="s">
        <v>4</v>
      </c>
      <c r="F13" s="18" t="str">
        <f>IF($D13&lt;&gt;F$11," -",IF(AND(F$11=$D13,F$11=$C13)," - ",$C13))</f>
        <v xml:space="preserve"> -</v>
      </c>
      <c r="G13" s="18" t="str">
        <f t="shared" ref="F13:I32" si="0">IF($D13&lt;&gt;G$11," -",IF(AND(G$11=$D13,G$11=$C13)," - ",$C13))</f>
        <v>Prima</v>
      </c>
      <c r="H13" s="18" t="str">
        <f t="shared" si="0"/>
        <v xml:space="preserve"> -</v>
      </c>
      <c r="I13" s="18" t="str">
        <f t="shared" si="0"/>
        <v xml:space="preserve"> -</v>
      </c>
      <c r="K13" s="14" t="s">
        <v>18</v>
      </c>
      <c r="L13" s="19" t="s">
        <v>19</v>
      </c>
      <c r="M13" s="14" t="str">
        <f>K14</f>
        <v>Prima</v>
      </c>
      <c r="N13" s="15" t="str">
        <f>K15</f>
        <v>Super</v>
      </c>
      <c r="O13" s="15" t="str">
        <f>K16</f>
        <v>Elite</v>
      </c>
      <c r="P13" s="14" t="str">
        <f>K17</f>
        <v>Lainnya</v>
      </c>
      <c r="Q13" s="125"/>
      <c r="S13" s="20" t="str">
        <f>K14</f>
        <v>Prima</v>
      </c>
      <c r="T13" s="21">
        <f>L14</f>
        <v>50</v>
      </c>
      <c r="U13" s="22">
        <f>L14/L$18</f>
        <v>0.2</v>
      </c>
      <c r="X13" s="23" t="str">
        <f>S13</f>
        <v>Prima</v>
      </c>
      <c r="Y13" s="39">
        <f>IF($X13=Y$12,$L14-$Q14,M14)</f>
        <v>22</v>
      </c>
      <c r="Z13" s="39">
        <f t="shared" ref="Z13:Z16" si="1">IF($X13=Z$12,$L14-$Q14,N14)</f>
        <v>12</v>
      </c>
      <c r="AA13" s="39">
        <f t="shared" ref="AA13:AA16" si="2">IF($X13=AA$12,$L14-$Q14,O14)</f>
        <v>10</v>
      </c>
      <c r="AB13" s="39">
        <f t="shared" ref="AB13:AB16" si="3">IF($X13=AB$12,$L14-$Q14,P14)</f>
        <v>6</v>
      </c>
      <c r="AC13" s="39">
        <f>SUM(Y13:AB13)</f>
        <v>50</v>
      </c>
      <c r="AE13" s="69" t="s">
        <v>21</v>
      </c>
      <c r="AF13" s="24" t="s">
        <v>32</v>
      </c>
      <c r="AG13" s="25"/>
      <c r="AH13" s="24" t="s">
        <v>33</v>
      </c>
      <c r="AI13" s="25"/>
      <c r="AJ13" s="70" t="s">
        <v>29</v>
      </c>
      <c r="AK13" s="123"/>
      <c r="AL13" s="1">
        <v>1</v>
      </c>
      <c r="AM13" s="26" t="str">
        <f>X13</f>
        <v>Prima</v>
      </c>
      <c r="AN13" s="22">
        <f t="shared" ref="AN13" si="4">Y13/$AC13</f>
        <v>0.44</v>
      </c>
      <c r="AO13" s="22">
        <f t="shared" ref="AO13:AO16" si="5">Z13/$AC13</f>
        <v>0.24</v>
      </c>
      <c r="AP13" s="22">
        <f t="shared" ref="AP13:AP16" si="6">AA13/$AC13</f>
        <v>0.2</v>
      </c>
      <c r="AQ13" s="22">
        <f t="shared" ref="AQ13:AQ16" si="7">AB13/$AC13</f>
        <v>0.12</v>
      </c>
      <c r="AR13" s="22">
        <f>SUM(AN13:AQ13)</f>
        <v>0.99999999999999989</v>
      </c>
      <c r="AT13" s="14" t="s">
        <v>26</v>
      </c>
      <c r="AU13" s="15" t="str">
        <f>AN12</f>
        <v>Prima</v>
      </c>
      <c r="AV13" s="15" t="str">
        <f t="shared" ref="AV13:AX13" si="8">AO12</f>
        <v>Super</v>
      </c>
      <c r="AW13" s="15" t="str">
        <f t="shared" si="8"/>
        <v>Elite</v>
      </c>
      <c r="AX13" s="80" t="str">
        <f t="shared" si="8"/>
        <v>Lainnya</v>
      </c>
    </row>
    <row r="14" spans="2:51" x14ac:dyDescent="0.25">
      <c r="B14" s="17" t="s">
        <v>34</v>
      </c>
      <c r="C14" s="18" t="s">
        <v>4</v>
      </c>
      <c r="D14" s="18" t="s">
        <v>6</v>
      </c>
      <c r="F14" s="18" t="str">
        <f t="shared" si="0"/>
        <v xml:space="preserve"> -</v>
      </c>
      <c r="G14" s="18" t="str">
        <f t="shared" si="0"/>
        <v xml:space="preserve"> -</v>
      </c>
      <c r="H14" s="18" t="str">
        <f t="shared" si="0"/>
        <v xml:space="preserve"> -</v>
      </c>
      <c r="I14" s="18" t="str">
        <f t="shared" si="0"/>
        <v>Super</v>
      </c>
      <c r="K14" s="26" t="str">
        <f>D4</f>
        <v>Prima</v>
      </c>
      <c r="L14" s="27">
        <f>COUNTIF(D$13:D$262,K14)</f>
        <v>50</v>
      </c>
      <c r="M14" s="28">
        <f>COUNTIF($F$13:$F$262,M13)</f>
        <v>0</v>
      </c>
      <c r="N14" s="28">
        <f>COUNTIF($F$13:$F$262,N13)</f>
        <v>12</v>
      </c>
      <c r="O14" s="28">
        <f>COUNTIF($F$13:$F$262,O13)</f>
        <v>10</v>
      </c>
      <c r="P14" s="28">
        <f>COUNTIF($F$13:$F$262,P13)</f>
        <v>6</v>
      </c>
      <c r="Q14" s="29">
        <f>SUM(M14:P14)</f>
        <v>28</v>
      </c>
      <c r="S14" s="30" t="str">
        <f>K15</f>
        <v>Super</v>
      </c>
      <c r="T14" s="31">
        <f t="shared" ref="T14:T16" si="9">L15</f>
        <v>106</v>
      </c>
      <c r="U14" s="32">
        <f>L15/L$18</f>
        <v>0.42399999999999999</v>
      </c>
      <c r="X14" s="23" t="str">
        <f>S14</f>
        <v>Super</v>
      </c>
      <c r="Y14" s="39">
        <f t="shared" ref="Y14:Y16" si="10">IF($X14=Y$12,$L15-$Q15,M15)</f>
        <v>40</v>
      </c>
      <c r="Z14" s="39">
        <f t="shared" si="1"/>
        <v>39</v>
      </c>
      <c r="AA14" s="39">
        <f t="shared" si="2"/>
        <v>15</v>
      </c>
      <c r="AB14" s="39">
        <f t="shared" si="3"/>
        <v>12</v>
      </c>
      <c r="AC14" s="39">
        <f>SUM(Y14:AB14)</f>
        <v>106</v>
      </c>
      <c r="AE14" s="20" t="str">
        <f>X13</f>
        <v>Prima</v>
      </c>
      <c r="AF14" s="21">
        <f>COUNTIF(D$13:D$262,AE14)</f>
        <v>50</v>
      </c>
      <c r="AG14" s="22">
        <f>AF14/AF$18</f>
        <v>0.2</v>
      </c>
      <c r="AH14" s="33">
        <f>COUNTIF(C$13:C$262,AE14)</f>
        <v>80</v>
      </c>
      <c r="AI14" s="22">
        <f>AH14/AH$18</f>
        <v>0.32</v>
      </c>
      <c r="AJ14" s="34">
        <f>AI14-AG14</f>
        <v>0.12</v>
      </c>
      <c r="AK14" s="35" t="str">
        <f>IF(AI14=AG14," Tetap ",IF(AI14&gt;AG14," Naik sebesar "," Turun sebesar ")&amp;TEXT(AJ14,"0,00%"))</f>
        <v xml:space="preserve"> Naik sebesar 12,00%</v>
      </c>
      <c r="AL14" s="1">
        <v>2</v>
      </c>
      <c r="AM14" s="23" t="str">
        <f>X14</f>
        <v>Super</v>
      </c>
      <c r="AN14" s="32">
        <f t="shared" ref="AN14:AN16" si="11">Y14/$AC14</f>
        <v>0.37735849056603776</v>
      </c>
      <c r="AO14" s="32">
        <f t="shared" si="5"/>
        <v>0.36792452830188677</v>
      </c>
      <c r="AP14" s="32">
        <f t="shared" si="6"/>
        <v>0.14150943396226415</v>
      </c>
      <c r="AQ14" s="32">
        <f t="shared" si="7"/>
        <v>0.11320754716981132</v>
      </c>
      <c r="AR14" s="32">
        <f>SUM(AN14:AQ14)</f>
        <v>0.99999999999999989</v>
      </c>
      <c r="AT14" s="78" t="str">
        <f>VLOOKUP($AS12,$AL13:$AQ16,2)</f>
        <v>Prima</v>
      </c>
      <c r="AU14" s="79">
        <f>VLOOKUP($AS12,$AL13:$AQ16,3)</f>
        <v>0.44</v>
      </c>
      <c r="AV14" s="79">
        <f>VLOOKUP($AS12,$AL13:$AQ16,4)</f>
        <v>0.24</v>
      </c>
      <c r="AW14" s="79">
        <f>VLOOKUP($AS12,$AL13:$AQ16,5)</f>
        <v>0.2</v>
      </c>
      <c r="AX14" s="79">
        <f>VLOOKUP($AS12,$AL13:$AQ16,6)</f>
        <v>0.12</v>
      </c>
      <c r="AY14" s="82">
        <f>VLOOKUP(AS12,AL13:AR16,AS12+2)</f>
        <v>0.44</v>
      </c>
    </row>
    <row r="15" spans="2:51" x14ac:dyDescent="0.25">
      <c r="B15" s="17" t="s">
        <v>35</v>
      </c>
      <c r="C15" s="18" t="s">
        <v>5</v>
      </c>
      <c r="D15" s="18" t="s">
        <v>5</v>
      </c>
      <c r="F15" s="18" t="str">
        <f t="shared" si="0"/>
        <v xml:space="preserve"> -</v>
      </c>
      <c r="G15" s="18" t="str">
        <f t="shared" si="0"/>
        <v xml:space="preserve"> -</v>
      </c>
      <c r="H15" s="18" t="str">
        <f t="shared" si="0"/>
        <v xml:space="preserve"> - </v>
      </c>
      <c r="I15" s="18" t="str">
        <f t="shared" si="0"/>
        <v xml:space="preserve"> -</v>
      </c>
      <c r="K15" s="23" t="str">
        <f>D5</f>
        <v>Super</v>
      </c>
      <c r="L15" s="36">
        <f>COUNTIF(D$13:D$262,K15)</f>
        <v>106</v>
      </c>
      <c r="M15" s="37">
        <f>COUNTIF($G$13:$G$262,M13)</f>
        <v>40</v>
      </c>
      <c r="N15" s="37">
        <f>COUNTIF($G$13:$G$262,N13)</f>
        <v>0</v>
      </c>
      <c r="O15" s="37">
        <f>COUNTIF($G$13:$G$262,O13)</f>
        <v>15</v>
      </c>
      <c r="P15" s="38">
        <f>COUNTIF($G$13:$G$262,P13)</f>
        <v>12</v>
      </c>
      <c r="Q15" s="39">
        <f>SUM(M15:P15)</f>
        <v>67</v>
      </c>
      <c r="S15" s="30" t="str">
        <f>K16</f>
        <v>Elite</v>
      </c>
      <c r="T15" s="31">
        <f t="shared" si="9"/>
        <v>64</v>
      </c>
      <c r="U15" s="32">
        <f>L16/L$18</f>
        <v>0.25600000000000001</v>
      </c>
      <c r="X15" s="23" t="str">
        <f>S15</f>
        <v>Elite</v>
      </c>
      <c r="Y15" s="39">
        <f t="shared" si="10"/>
        <v>12</v>
      </c>
      <c r="Z15" s="39">
        <f t="shared" si="1"/>
        <v>16</v>
      </c>
      <c r="AA15" s="39">
        <f t="shared" si="2"/>
        <v>25</v>
      </c>
      <c r="AB15" s="39">
        <f t="shared" si="3"/>
        <v>11</v>
      </c>
      <c r="AC15" s="39">
        <f>SUM(Y15:AB15)</f>
        <v>64</v>
      </c>
      <c r="AE15" s="30" t="str">
        <f>X14</f>
        <v>Super</v>
      </c>
      <c r="AF15" s="31">
        <f>COUNTIF(D$13:D$262,AE15)</f>
        <v>106</v>
      </c>
      <c r="AG15" s="32">
        <f t="shared" ref="AG15:AG17" si="12">AF15/AF$18</f>
        <v>0.42399999999999999</v>
      </c>
      <c r="AH15" s="40">
        <f>COUNTIF(C$13:C$262,AE15)</f>
        <v>72</v>
      </c>
      <c r="AI15" s="32">
        <f t="shared" ref="AI15:AI17" si="13">AH15/AH$18</f>
        <v>0.28799999999999998</v>
      </c>
      <c r="AJ15" s="41">
        <f t="shared" ref="AJ15:AJ17" si="14">AI15-AG15</f>
        <v>-0.13600000000000001</v>
      </c>
      <c r="AK15" s="42" t="str">
        <f t="shared" ref="AK15:AK17" si="15">IF(AI15=AG15," Tetap ",IF(AI15&gt;AG15," Naik sebesar "," Turun sebesar ")&amp;TEXT(AJ15,"0,00%"))</f>
        <v xml:space="preserve"> Turun sebesar -13,60%</v>
      </c>
      <c r="AL15" s="1">
        <v>3</v>
      </c>
      <c r="AM15" s="23" t="str">
        <f>X15</f>
        <v>Elite</v>
      </c>
      <c r="AN15" s="32">
        <f t="shared" si="11"/>
        <v>0.1875</v>
      </c>
      <c r="AO15" s="32">
        <f t="shared" si="5"/>
        <v>0.25</v>
      </c>
      <c r="AP15" s="32">
        <f t="shared" si="6"/>
        <v>0.390625</v>
      </c>
      <c r="AQ15" s="32">
        <f t="shared" si="7"/>
        <v>0.171875</v>
      </c>
      <c r="AR15" s="32">
        <f>SUM(AN15:AQ15)</f>
        <v>1</v>
      </c>
      <c r="AT15" s="83" t="str">
        <f>"PROBABILITAS PONSEL MEREK "&amp;UPPER(AX12)</f>
        <v>PROBABILITAS PONSEL MEREK PRIMA</v>
      </c>
    </row>
    <row r="16" spans="2:51" x14ac:dyDescent="0.25">
      <c r="B16" s="17" t="s">
        <v>36</v>
      </c>
      <c r="C16" s="18" t="s">
        <v>4</v>
      </c>
      <c r="D16" s="18" t="s">
        <v>4</v>
      </c>
      <c r="F16" s="18" t="str">
        <f t="shared" si="0"/>
        <v xml:space="preserve"> -</v>
      </c>
      <c r="G16" s="18" t="str">
        <f t="shared" si="0"/>
        <v xml:space="preserve"> - </v>
      </c>
      <c r="H16" s="18" t="str">
        <f t="shared" si="0"/>
        <v xml:space="preserve"> -</v>
      </c>
      <c r="I16" s="18" t="str">
        <f t="shared" si="0"/>
        <v xml:space="preserve"> -</v>
      </c>
      <c r="K16" s="23" t="str">
        <f>D6</f>
        <v>Elite</v>
      </c>
      <c r="L16" s="36">
        <f>COUNTIF(D$13:D$262,K16)</f>
        <v>64</v>
      </c>
      <c r="M16" s="37">
        <f>COUNTIF($H$13:$H$262,M13)</f>
        <v>12</v>
      </c>
      <c r="N16" s="37">
        <f>COUNTIF($H$13:$H$262,N13)</f>
        <v>16</v>
      </c>
      <c r="O16" s="37">
        <f>COUNTIF($H$13:$H$262,O13)</f>
        <v>0</v>
      </c>
      <c r="P16" s="38">
        <f>COUNTIF($H$13:$H$262,P13)</f>
        <v>11</v>
      </c>
      <c r="Q16" s="39">
        <f>SUM(M16:P16)</f>
        <v>39</v>
      </c>
      <c r="S16" s="43" t="str">
        <f>K17</f>
        <v>Lainnya</v>
      </c>
      <c r="T16" s="44">
        <f t="shared" si="9"/>
        <v>30</v>
      </c>
      <c r="U16" s="45">
        <f>L17/L$18</f>
        <v>0.12</v>
      </c>
      <c r="X16" s="46" t="str">
        <f>S16</f>
        <v>Lainnya</v>
      </c>
      <c r="Y16" s="39">
        <f t="shared" si="10"/>
        <v>6</v>
      </c>
      <c r="Z16" s="39">
        <f t="shared" si="1"/>
        <v>5</v>
      </c>
      <c r="AA16" s="39">
        <f t="shared" si="2"/>
        <v>10</v>
      </c>
      <c r="AB16" s="39">
        <f t="shared" si="3"/>
        <v>9</v>
      </c>
      <c r="AC16" s="68">
        <f>SUM(Y16:AB16)</f>
        <v>30</v>
      </c>
      <c r="AE16" s="30" t="str">
        <f>X15</f>
        <v>Elite</v>
      </c>
      <c r="AF16" s="31">
        <f>COUNTIF(D$13:D$262,AE16)</f>
        <v>64</v>
      </c>
      <c r="AG16" s="32">
        <f t="shared" si="12"/>
        <v>0.25600000000000001</v>
      </c>
      <c r="AH16" s="40">
        <f>COUNTIF(C$13:C$262,AE16)</f>
        <v>60</v>
      </c>
      <c r="AI16" s="32">
        <f t="shared" si="13"/>
        <v>0.24</v>
      </c>
      <c r="AJ16" s="41">
        <f t="shared" si="14"/>
        <v>-1.6000000000000014E-2</v>
      </c>
      <c r="AK16" s="42" t="str">
        <f t="shared" si="15"/>
        <v xml:space="preserve"> Turun sebesar -1,60%</v>
      </c>
      <c r="AL16" s="1">
        <v>4</v>
      </c>
      <c r="AM16" s="46" t="str">
        <f>X16</f>
        <v>Lainnya</v>
      </c>
      <c r="AN16" s="45">
        <f t="shared" si="11"/>
        <v>0.2</v>
      </c>
      <c r="AO16" s="45">
        <f t="shared" si="5"/>
        <v>0.16666666666666666</v>
      </c>
      <c r="AP16" s="45">
        <f t="shared" si="6"/>
        <v>0.33333333333333331</v>
      </c>
      <c r="AQ16" s="45">
        <f t="shared" si="7"/>
        <v>0.3</v>
      </c>
      <c r="AR16" s="45">
        <f>SUM(AN16:AQ16)</f>
        <v>1</v>
      </c>
    </row>
    <row r="17" spans="2:45" x14ac:dyDescent="0.25">
      <c r="B17" s="17" t="s">
        <v>37</v>
      </c>
      <c r="C17" s="18" t="s">
        <v>6</v>
      </c>
      <c r="D17" s="18" t="s">
        <v>6</v>
      </c>
      <c r="F17" s="18" t="str">
        <f t="shared" si="0"/>
        <v xml:space="preserve"> -</v>
      </c>
      <c r="G17" s="18" t="str">
        <f t="shared" si="0"/>
        <v xml:space="preserve"> -</v>
      </c>
      <c r="H17" s="18" t="str">
        <f t="shared" si="0"/>
        <v xml:space="preserve"> -</v>
      </c>
      <c r="I17" s="18" t="str">
        <f t="shared" si="0"/>
        <v xml:space="preserve"> - </v>
      </c>
      <c r="K17" s="46" t="str">
        <f>D7</f>
        <v>Lainnya</v>
      </c>
      <c r="L17" s="36">
        <f>COUNTIF(D$13:D$262,K17)</f>
        <v>30</v>
      </c>
      <c r="M17" s="47">
        <f>COUNTIF($I$13:$I$262,M13)</f>
        <v>6</v>
      </c>
      <c r="N17" s="47">
        <f>COUNTIF($I$13:$I$262,N13)</f>
        <v>5</v>
      </c>
      <c r="O17" s="47">
        <f>COUNTIF($I$13:$I$262,O13)</f>
        <v>10</v>
      </c>
      <c r="P17" s="38">
        <f>COUNTIF($I$13:$I$262,P13)</f>
        <v>0</v>
      </c>
      <c r="Q17" s="39">
        <f>SUM(M17:P17)</f>
        <v>21</v>
      </c>
      <c r="S17" s="48" t="s">
        <v>24</v>
      </c>
      <c r="T17" s="48">
        <f>SUM(T13:T16)</f>
        <v>250</v>
      </c>
      <c r="U17" s="49">
        <f>SUM(U13:U16)</f>
        <v>1</v>
      </c>
      <c r="X17" s="48" t="s">
        <v>24</v>
      </c>
      <c r="Y17" s="55">
        <f>SUM(Y13:Y16)</f>
        <v>80</v>
      </c>
      <c r="Z17" s="55">
        <f>SUM(Z13:Z16)</f>
        <v>72</v>
      </c>
      <c r="AA17" s="55">
        <f>SUM(AA13:AA16)</f>
        <v>60</v>
      </c>
      <c r="AB17" s="55">
        <f>SUM(AB13:AB16)</f>
        <v>38</v>
      </c>
      <c r="AC17" s="55">
        <f>SUM(AC13:AC16)</f>
        <v>250</v>
      </c>
      <c r="AE17" s="43" t="str">
        <f>X16</f>
        <v>Lainnya</v>
      </c>
      <c r="AF17" s="44">
        <f>COUNTIF(D$13:D$262,AE17)</f>
        <v>30</v>
      </c>
      <c r="AG17" s="45">
        <f t="shared" si="12"/>
        <v>0.12</v>
      </c>
      <c r="AH17" s="50">
        <f>COUNTIF(C$13:C$262,AE17)</f>
        <v>38</v>
      </c>
      <c r="AI17" s="45">
        <f t="shared" si="13"/>
        <v>0.152</v>
      </c>
      <c r="AJ17" s="51">
        <f t="shared" si="14"/>
        <v>3.2000000000000001E-2</v>
      </c>
      <c r="AK17" s="52" t="str">
        <f t="shared" si="15"/>
        <v xml:space="preserve"> Naik sebesar 3,20%</v>
      </c>
    </row>
    <row r="18" spans="2:45" x14ac:dyDescent="0.25">
      <c r="B18" s="17" t="s">
        <v>38</v>
      </c>
      <c r="C18" s="18" t="s">
        <v>6</v>
      </c>
      <c r="D18" s="18" t="s">
        <v>4</v>
      </c>
      <c r="F18" s="18" t="str">
        <f t="shared" si="0"/>
        <v xml:space="preserve"> -</v>
      </c>
      <c r="G18" s="18" t="str">
        <f t="shared" si="0"/>
        <v>Lainnya</v>
      </c>
      <c r="H18" s="18" t="str">
        <f t="shared" si="0"/>
        <v xml:space="preserve"> -</v>
      </c>
      <c r="I18" s="18" t="str">
        <f t="shared" si="0"/>
        <v xml:space="preserve"> -</v>
      </c>
      <c r="K18" s="48" t="s">
        <v>24</v>
      </c>
      <c r="L18" s="53">
        <f t="shared" ref="L18:Q18" si="16">SUM(L14:L17)</f>
        <v>250</v>
      </c>
      <c r="M18" s="54">
        <f t="shared" si="16"/>
        <v>58</v>
      </c>
      <c r="N18" s="54">
        <f t="shared" si="16"/>
        <v>33</v>
      </c>
      <c r="O18" s="54">
        <f t="shared" si="16"/>
        <v>35</v>
      </c>
      <c r="P18" s="54">
        <f t="shared" si="16"/>
        <v>29</v>
      </c>
      <c r="Q18" s="55">
        <f t="shared" si="16"/>
        <v>155</v>
      </c>
      <c r="AE18" s="56" t="s">
        <v>39</v>
      </c>
      <c r="AF18" s="56">
        <f>SUM(AF14:AF17)</f>
        <v>250</v>
      </c>
      <c r="AG18" s="49">
        <f>SUM(AG14:AG17)</f>
        <v>1</v>
      </c>
      <c r="AH18" s="57">
        <f>SUM(AH14:AH17)</f>
        <v>250</v>
      </c>
      <c r="AI18" s="49">
        <f>SUM(AI14:AI17)</f>
        <v>1</v>
      </c>
      <c r="AJ18" s="58"/>
      <c r="AK18" s="59"/>
      <c r="AM18" s="11" t="s">
        <v>40</v>
      </c>
    </row>
    <row r="19" spans="2:45" ht="15" customHeight="1" x14ac:dyDescent="0.25">
      <c r="B19" s="17" t="s">
        <v>41</v>
      </c>
      <c r="C19" s="18" t="s">
        <v>4</v>
      </c>
      <c r="D19" s="18" t="s">
        <v>3</v>
      </c>
      <c r="F19" s="18" t="str">
        <f t="shared" si="0"/>
        <v>Super</v>
      </c>
      <c r="G19" s="18" t="str">
        <f t="shared" si="0"/>
        <v xml:space="preserve"> -</v>
      </c>
      <c r="H19" s="18" t="str">
        <f t="shared" si="0"/>
        <v xml:space="preserve"> -</v>
      </c>
      <c r="I19" s="18" t="str">
        <f t="shared" si="0"/>
        <v xml:space="preserve"> -</v>
      </c>
      <c r="X19" s="11" t="s">
        <v>42</v>
      </c>
      <c r="AC19" s="60"/>
      <c r="AM19" s="113" t="str">
        <f>IF(AM13="","","Tingkat loyalitas pengguna telepon seluler merek "&amp;AM13&amp;" sebesar "&amp;TEXT(AN13,"0,00%")&amp;", sehingga kemungkinan besar yang akan pindah merek adalah "&amp;TEXT((1-AN13),"0,00%")&amp;". Konsumen kemungkinan akan beralih ke merek "&amp;AO12&amp;" sebanyak "&amp;TEXT(AO13,"0,00%")&amp;", ke merek "&amp;AP12&amp;" sebesar "&amp;TEXT(AP13,"0,00%")&amp;" dan beralih ke merek "&amp;AQ12&amp;" sebesar "&amp;TEXT(AQ13,"0,00%"))</f>
        <v>Tingkat loyalitas pengguna telepon seluler merek Prima sebesar 44,00%, sehingga kemungkinan besar yang akan pindah merek adalah 56,00%. Konsumen kemungkinan akan beralih ke merek Super sebanyak 24,00%, ke merek Elite sebesar 20,00% dan beralih ke merek Lainnya sebesar 12,00%</v>
      </c>
      <c r="AN19" s="113"/>
      <c r="AO19" s="113"/>
      <c r="AP19" s="113"/>
      <c r="AQ19" s="113"/>
      <c r="AR19" s="113"/>
      <c r="AS19" s="61"/>
    </row>
    <row r="20" spans="2:45" ht="15.75" x14ac:dyDescent="0.25">
      <c r="B20" s="17" t="s">
        <v>43</v>
      </c>
      <c r="C20" s="18" t="s">
        <v>6</v>
      </c>
      <c r="D20" s="18" t="s">
        <v>6</v>
      </c>
      <c r="F20" s="18" t="str">
        <f t="shared" si="0"/>
        <v xml:space="preserve"> -</v>
      </c>
      <c r="G20" s="18" t="str">
        <f t="shared" si="0"/>
        <v xml:space="preserve"> -</v>
      </c>
      <c r="H20" s="18" t="str">
        <f t="shared" si="0"/>
        <v xml:space="preserve"> -</v>
      </c>
      <c r="I20" s="18" t="str">
        <f t="shared" si="0"/>
        <v xml:space="preserve"> - </v>
      </c>
      <c r="K20" s="62" t="s">
        <v>44</v>
      </c>
      <c r="X20" s="14" t="s">
        <v>26</v>
      </c>
      <c r="Y20" s="15" t="str">
        <f>Y12</f>
        <v>Prima</v>
      </c>
      <c r="Z20" s="15" t="str">
        <f>Z12</f>
        <v>Super</v>
      </c>
      <c r="AA20" s="15" t="str">
        <f>AA12</f>
        <v>Elite</v>
      </c>
      <c r="AB20" s="63" t="str">
        <f>AB12</f>
        <v>Lainnya</v>
      </c>
      <c r="AC20" s="64"/>
      <c r="AM20" s="114"/>
      <c r="AN20" s="114"/>
      <c r="AO20" s="114"/>
      <c r="AP20" s="114"/>
      <c r="AQ20" s="114"/>
      <c r="AR20" s="114"/>
      <c r="AS20" s="61"/>
    </row>
    <row r="21" spans="2:45" x14ac:dyDescent="0.25">
      <c r="B21" s="17" t="s">
        <v>45</v>
      </c>
      <c r="C21" s="18" t="s">
        <v>5</v>
      </c>
      <c r="D21" s="18" t="s">
        <v>6</v>
      </c>
      <c r="F21" s="18" t="str">
        <f t="shared" si="0"/>
        <v xml:space="preserve"> -</v>
      </c>
      <c r="G21" s="18" t="str">
        <f t="shared" si="0"/>
        <v xml:space="preserve"> -</v>
      </c>
      <c r="H21" s="18" t="str">
        <f t="shared" si="0"/>
        <v xml:space="preserve"> -</v>
      </c>
      <c r="I21" s="18" t="str">
        <f t="shared" si="0"/>
        <v>Elite</v>
      </c>
      <c r="K21" s="95" t="str">
        <f>IF(K14="","","Pengguna telepon seluler merek "&amp;K14&amp;" kehilangan "&amp;Q14&amp;" konsumen pengguna, yaitu beralih ke merek "&amp;N13&amp;" sebanyak "&amp;N14&amp;" orang, ke merek "&amp;O13&amp;" sebanyak "&amp;O14&amp;" orang dan beralih ke merek "&amp;P13&amp;" sebanyak "&amp;P14&amp;" orang." )</f>
        <v>Pengguna telepon seluler merek Prima kehilangan 28 konsumen pengguna, yaitu beralih ke merek Super sebanyak 12 orang, ke merek Elite sebanyak 10 orang dan beralih ke merek Lainnya sebanyak 6 orang.</v>
      </c>
      <c r="L21" s="96"/>
      <c r="M21" s="96"/>
      <c r="N21" s="96"/>
      <c r="O21" s="96"/>
      <c r="P21" s="96"/>
      <c r="Q21" s="97"/>
      <c r="X21" s="23" t="str">
        <f>X13</f>
        <v>Prima</v>
      </c>
      <c r="Y21" s="32">
        <f t="shared" ref="Y21:AB24" si="17">Y13/Y$17</f>
        <v>0.27500000000000002</v>
      </c>
      <c r="Z21" s="32">
        <f t="shared" si="17"/>
        <v>0.16666666666666666</v>
      </c>
      <c r="AA21" s="32">
        <f t="shared" si="17"/>
        <v>0.16666666666666666</v>
      </c>
      <c r="AB21" s="22">
        <f t="shared" si="17"/>
        <v>0.15789473684210525</v>
      </c>
      <c r="AC21" s="65"/>
      <c r="AM21" s="114"/>
      <c r="AN21" s="114"/>
      <c r="AO21" s="114"/>
      <c r="AP21" s="114"/>
      <c r="AQ21" s="114"/>
      <c r="AR21" s="114"/>
      <c r="AS21" s="61"/>
    </row>
    <row r="22" spans="2:45" x14ac:dyDescent="0.25">
      <c r="B22" s="17" t="s">
        <v>46</v>
      </c>
      <c r="C22" s="18" t="s">
        <v>5</v>
      </c>
      <c r="D22" s="18" t="s">
        <v>3</v>
      </c>
      <c r="F22" s="18" t="str">
        <f t="shared" si="0"/>
        <v>Elite</v>
      </c>
      <c r="G22" s="18" t="str">
        <f t="shared" si="0"/>
        <v xml:space="preserve"> -</v>
      </c>
      <c r="H22" s="18" t="str">
        <f t="shared" si="0"/>
        <v xml:space="preserve"> -</v>
      </c>
      <c r="I22" s="18" t="str">
        <f t="shared" si="0"/>
        <v xml:space="preserve"> -</v>
      </c>
      <c r="K22" s="98"/>
      <c r="L22" s="99"/>
      <c r="M22" s="99"/>
      <c r="N22" s="99"/>
      <c r="O22" s="99"/>
      <c r="P22" s="99"/>
      <c r="Q22" s="100"/>
      <c r="X22" s="23" t="str">
        <f>X14</f>
        <v>Super</v>
      </c>
      <c r="Y22" s="32">
        <f t="shared" si="17"/>
        <v>0.5</v>
      </c>
      <c r="Z22" s="32">
        <f t="shared" si="17"/>
        <v>0.54166666666666663</v>
      </c>
      <c r="AA22" s="32">
        <f t="shared" si="17"/>
        <v>0.25</v>
      </c>
      <c r="AB22" s="32">
        <f t="shared" si="17"/>
        <v>0.31578947368421051</v>
      </c>
      <c r="AC22" s="65"/>
      <c r="AM22" s="115"/>
      <c r="AN22" s="115"/>
      <c r="AO22" s="115"/>
      <c r="AP22" s="115"/>
      <c r="AQ22" s="115"/>
      <c r="AR22" s="115"/>
      <c r="AS22" s="61"/>
    </row>
    <row r="23" spans="2:45" ht="15" customHeight="1" x14ac:dyDescent="0.25">
      <c r="B23" s="17" t="s">
        <v>47</v>
      </c>
      <c r="C23" s="18" t="s">
        <v>3</v>
      </c>
      <c r="D23" s="18" t="s">
        <v>4</v>
      </c>
      <c r="F23" s="18" t="str">
        <f t="shared" si="0"/>
        <v xml:space="preserve"> -</v>
      </c>
      <c r="G23" s="18" t="str">
        <f t="shared" si="0"/>
        <v>Prima</v>
      </c>
      <c r="H23" s="18" t="str">
        <f t="shared" si="0"/>
        <v xml:space="preserve"> -</v>
      </c>
      <c r="I23" s="18" t="str">
        <f t="shared" si="0"/>
        <v xml:space="preserve"> -</v>
      </c>
      <c r="K23" s="98"/>
      <c r="L23" s="99"/>
      <c r="M23" s="99"/>
      <c r="N23" s="99"/>
      <c r="O23" s="99"/>
      <c r="P23" s="99"/>
      <c r="Q23" s="100"/>
      <c r="X23" s="23" t="str">
        <f>X15</f>
        <v>Elite</v>
      </c>
      <c r="Y23" s="32">
        <f t="shared" si="17"/>
        <v>0.15</v>
      </c>
      <c r="Z23" s="32">
        <f t="shared" si="17"/>
        <v>0.22222222222222221</v>
      </c>
      <c r="AA23" s="32">
        <f t="shared" si="17"/>
        <v>0.41666666666666669</v>
      </c>
      <c r="AB23" s="32">
        <f t="shared" si="17"/>
        <v>0.28947368421052633</v>
      </c>
      <c r="AC23" s="66"/>
      <c r="AM23" s="110" t="str">
        <f>IF(AM14="","","Tingkat loyalitas pengguna telepon seluler merek "&amp;AO12&amp;" sebesar "&amp;TEXT(AO14,"0,00%")&amp;", sehingga kemungkinan besar yang akan pindah merek adalah "&amp;TEXT((1-AO14),"0,00%")&amp;". Konsumen kemungkinan akan beralih ke merek "&amp;AN12&amp;" sebanyak "&amp;TEXT(AN14,"0,00%")&amp;", ke merek "&amp;AP12&amp;" sebesar "&amp;TEXT(AP14,"0,00%")&amp;" dan beralih ke merek "&amp;AQ12&amp;" sebesar "&amp;TEXT(AQ14,"0,00%"))</f>
        <v>Tingkat loyalitas pengguna telepon seluler merek Super sebesar 36,79%, sehingga kemungkinan besar yang akan pindah merek adalah 63,21%. Konsumen kemungkinan akan beralih ke merek Prima sebanyak 37,74%, ke merek Elite sebesar 14,15% dan beralih ke merek Lainnya sebesar 11,32%</v>
      </c>
      <c r="AN23" s="110"/>
      <c r="AO23" s="110"/>
      <c r="AP23" s="110"/>
      <c r="AQ23" s="110"/>
      <c r="AR23" s="110"/>
    </row>
    <row r="24" spans="2:45" x14ac:dyDescent="0.25">
      <c r="B24" s="17" t="s">
        <v>48</v>
      </c>
      <c r="C24" s="18" t="s">
        <v>5</v>
      </c>
      <c r="D24" s="18" t="s">
        <v>4</v>
      </c>
      <c r="F24" s="18" t="str">
        <f t="shared" si="0"/>
        <v xml:space="preserve"> -</v>
      </c>
      <c r="G24" s="18" t="str">
        <f t="shared" si="0"/>
        <v>Elite</v>
      </c>
      <c r="H24" s="18" t="str">
        <f t="shared" si="0"/>
        <v xml:space="preserve"> -</v>
      </c>
      <c r="I24" s="18" t="str">
        <f t="shared" si="0"/>
        <v xml:space="preserve"> -</v>
      </c>
      <c r="K24" s="98" t="str">
        <f>IF(K21="","","Namun disisi lain, juga mendapatkan tambahan "&amp;M18&amp;" konsumen baru, yang sebelumnya menggunakan telepon seluler merek "&amp;K15&amp;" sebanyak "&amp;M15&amp;" orang, dari merek "&amp;K16&amp;" sebanyak "&amp;M16&amp;" orang dan dari merek "&amp;K17&amp;" sebanyak "&amp;M17&amp;" orang.")</f>
        <v>Namun disisi lain, juga mendapatkan tambahan 58 konsumen baru, yang sebelumnya menggunakan telepon seluler merek Super sebanyak 40 orang, dari merek Elite sebanyak 12 orang dan dari merek Lainnya sebanyak 6 orang.</v>
      </c>
      <c r="L24" s="99"/>
      <c r="M24" s="99"/>
      <c r="N24" s="99"/>
      <c r="O24" s="99"/>
      <c r="P24" s="99"/>
      <c r="Q24" s="100"/>
      <c r="X24" s="46" t="str">
        <f>X16</f>
        <v>Lainnya</v>
      </c>
      <c r="Y24" s="45">
        <f t="shared" si="17"/>
        <v>7.4999999999999997E-2</v>
      </c>
      <c r="Z24" s="45">
        <f t="shared" si="17"/>
        <v>6.9444444444444448E-2</v>
      </c>
      <c r="AA24" s="45">
        <f t="shared" si="17"/>
        <v>0.16666666666666666</v>
      </c>
      <c r="AB24" s="45">
        <f t="shared" si="17"/>
        <v>0.23684210526315788</v>
      </c>
      <c r="AC24" s="65"/>
      <c r="AM24" s="111"/>
      <c r="AN24" s="111"/>
      <c r="AO24" s="111"/>
      <c r="AP24" s="111"/>
      <c r="AQ24" s="111"/>
      <c r="AR24" s="111"/>
    </row>
    <row r="25" spans="2:45" ht="15" customHeight="1" x14ac:dyDescent="0.25">
      <c r="B25" s="17" t="s">
        <v>49</v>
      </c>
      <c r="C25" s="18" t="s">
        <v>4</v>
      </c>
      <c r="D25" s="18" t="s">
        <v>4</v>
      </c>
      <c r="F25" s="18" t="str">
        <f t="shared" si="0"/>
        <v xml:space="preserve"> -</v>
      </c>
      <c r="G25" s="18" t="str">
        <f t="shared" si="0"/>
        <v xml:space="preserve"> - </v>
      </c>
      <c r="H25" s="18" t="str">
        <f t="shared" si="0"/>
        <v xml:space="preserve"> -</v>
      </c>
      <c r="I25" s="18" t="str">
        <f t="shared" si="0"/>
        <v xml:space="preserve"> -</v>
      </c>
      <c r="K25" s="98"/>
      <c r="L25" s="99"/>
      <c r="M25" s="99"/>
      <c r="N25" s="99"/>
      <c r="O25" s="99"/>
      <c r="P25" s="99"/>
      <c r="Q25" s="100"/>
      <c r="X25" s="48" t="s">
        <v>24</v>
      </c>
      <c r="Y25" s="49">
        <f>SUM(Y21:Y24)</f>
        <v>1</v>
      </c>
      <c r="Z25" s="49">
        <f>SUM(Z21:Z24)</f>
        <v>0.99999999999999989</v>
      </c>
      <c r="AA25" s="49">
        <f>SUM(AA21:AA24)</f>
        <v>0.99999999999999989</v>
      </c>
      <c r="AB25" s="49">
        <f>SUM(AB21:AB24)</f>
        <v>0.99999999999999989</v>
      </c>
      <c r="AC25" s="65"/>
      <c r="AM25" s="111"/>
      <c r="AN25" s="111"/>
      <c r="AO25" s="111"/>
      <c r="AP25" s="111"/>
      <c r="AQ25" s="111"/>
      <c r="AR25" s="111"/>
    </row>
    <row r="26" spans="2:45" ht="15" customHeight="1" x14ac:dyDescent="0.25">
      <c r="B26" s="17" t="s">
        <v>50</v>
      </c>
      <c r="C26" s="18" t="s">
        <v>3</v>
      </c>
      <c r="D26" s="18" t="s">
        <v>3</v>
      </c>
      <c r="F26" s="18" t="str">
        <f t="shared" si="0"/>
        <v xml:space="preserve"> - </v>
      </c>
      <c r="G26" s="18" t="str">
        <f t="shared" si="0"/>
        <v xml:space="preserve"> -</v>
      </c>
      <c r="H26" s="18" t="str">
        <f t="shared" si="0"/>
        <v xml:space="preserve"> -</v>
      </c>
      <c r="I26" s="18" t="str">
        <f t="shared" si="0"/>
        <v xml:space="preserve"> -</v>
      </c>
      <c r="K26" s="98"/>
      <c r="L26" s="99"/>
      <c r="M26" s="99"/>
      <c r="N26" s="99"/>
      <c r="O26" s="99"/>
      <c r="P26" s="99"/>
      <c r="Q26" s="100"/>
      <c r="AM26" s="112"/>
      <c r="AN26" s="112"/>
      <c r="AO26" s="112"/>
      <c r="AP26" s="112"/>
      <c r="AQ26" s="112"/>
      <c r="AR26" s="112"/>
    </row>
    <row r="27" spans="2:45" ht="15" customHeight="1" x14ac:dyDescent="0.25">
      <c r="B27" s="17" t="s">
        <v>51</v>
      </c>
      <c r="C27" s="18" t="s">
        <v>3</v>
      </c>
      <c r="D27" s="18" t="s">
        <v>4</v>
      </c>
      <c r="F27" s="18" t="str">
        <f t="shared" si="0"/>
        <v xml:space="preserve"> -</v>
      </c>
      <c r="G27" s="18" t="str">
        <f t="shared" si="0"/>
        <v>Prima</v>
      </c>
      <c r="H27" s="18" t="str">
        <f t="shared" si="0"/>
        <v xml:space="preserve"> -</v>
      </c>
      <c r="I27" s="18" t="str">
        <f t="shared" si="0"/>
        <v xml:space="preserve"> -</v>
      </c>
      <c r="K27" s="30"/>
      <c r="L27" s="18"/>
      <c r="M27" s="18"/>
      <c r="N27" s="18"/>
      <c r="O27" s="18"/>
      <c r="P27" s="18"/>
      <c r="Q27" s="42"/>
      <c r="AM27" s="107" t="str">
        <f>IF(AM15="","","Tingkat loyalitas pengguna telepon seluler merek "&amp;AP12&amp;" sebesar "&amp;TEXT(AP15,"0,00%")&amp;", sehingga kemungkinan besar yang akan pindah merek adalah "&amp;TEXT((1-AP15),"0,00%")&amp;". Konsumen kemungkinan akan beralih ke merek "&amp;AN12&amp;" sebanyak "&amp;TEXT(AN15,"0,00%")&amp;", ke merek "&amp;AO12&amp;" sebesar "&amp;TEXT(AO15,"0,00%")&amp;" dan beralih ke merek "&amp;AQ12&amp;" sebesar "&amp;TEXT(AQ15,"0,00%"))</f>
        <v>Tingkat loyalitas pengguna telepon seluler merek Elite sebesar 39,06%, sehingga kemungkinan besar yang akan pindah merek adalah 60,94%. Konsumen kemungkinan akan beralih ke merek Prima sebanyak 18,75%, ke merek Super sebesar 25,00% dan beralih ke merek Lainnya sebesar 17,19%</v>
      </c>
      <c r="AN27" s="107"/>
      <c r="AO27" s="107"/>
      <c r="AP27" s="107"/>
      <c r="AQ27" s="107"/>
      <c r="AR27" s="107"/>
    </row>
    <row r="28" spans="2:45" ht="15.75" customHeight="1" x14ac:dyDescent="0.25">
      <c r="B28" s="17" t="s">
        <v>52</v>
      </c>
      <c r="C28" s="18" t="s">
        <v>3</v>
      </c>
      <c r="D28" s="18" t="s">
        <v>3</v>
      </c>
      <c r="F28" s="18" t="str">
        <f t="shared" si="0"/>
        <v xml:space="preserve"> - </v>
      </c>
      <c r="G28" s="18" t="str">
        <f t="shared" si="0"/>
        <v xml:space="preserve"> -</v>
      </c>
      <c r="H28" s="18" t="str">
        <f t="shared" si="0"/>
        <v xml:space="preserve"> -</v>
      </c>
      <c r="I28" s="18" t="str">
        <f t="shared" si="0"/>
        <v xml:space="preserve"> -</v>
      </c>
      <c r="K28" s="89" t="str">
        <f>IF(K15="","","Pengguna telepon seluler merek "&amp;K15&amp;" kehilangan "&amp;Q15&amp;" konsumen pengguna, yaitu beralih ke merek "&amp;M13&amp;" sebanyak "&amp;M15&amp;" orang, ke merek "&amp;O13&amp;" sebanyak "&amp;O15&amp;" orang dan beralih ke merek "&amp;P13&amp;" sebanyak "&amp;P15&amp;" orang." )</f>
        <v>Pengguna telepon seluler merek Super kehilangan 67 konsumen pengguna, yaitu beralih ke merek Prima sebanyak 40 orang, ke merek Elite sebanyak 15 orang dan beralih ke merek Lainnya sebanyak 12 orang.</v>
      </c>
      <c r="L28" s="90"/>
      <c r="M28" s="90"/>
      <c r="N28" s="90"/>
      <c r="O28" s="90"/>
      <c r="P28" s="90"/>
      <c r="Q28" s="91"/>
      <c r="AM28" s="108"/>
      <c r="AN28" s="108"/>
      <c r="AO28" s="108"/>
      <c r="AP28" s="108"/>
      <c r="AQ28" s="108"/>
      <c r="AR28" s="108"/>
    </row>
    <row r="29" spans="2:45" ht="15.75" customHeight="1" x14ac:dyDescent="0.25">
      <c r="B29" s="17" t="s">
        <v>53</v>
      </c>
      <c r="C29" s="18" t="s">
        <v>3</v>
      </c>
      <c r="D29" s="18" t="s">
        <v>6</v>
      </c>
      <c r="F29" s="18" t="str">
        <f t="shared" si="0"/>
        <v xml:space="preserve"> -</v>
      </c>
      <c r="G29" s="18" t="str">
        <f t="shared" si="0"/>
        <v xml:space="preserve"> -</v>
      </c>
      <c r="H29" s="18" t="str">
        <f t="shared" si="0"/>
        <v xml:space="preserve"> -</v>
      </c>
      <c r="I29" s="18" t="str">
        <f t="shared" si="0"/>
        <v>Prima</v>
      </c>
      <c r="K29" s="89"/>
      <c r="L29" s="90"/>
      <c r="M29" s="90"/>
      <c r="N29" s="90"/>
      <c r="O29" s="90"/>
      <c r="P29" s="90"/>
      <c r="Q29" s="91"/>
      <c r="AM29" s="108"/>
      <c r="AN29" s="108"/>
      <c r="AO29" s="108"/>
      <c r="AP29" s="108"/>
      <c r="AQ29" s="108"/>
      <c r="AR29" s="108"/>
    </row>
    <row r="30" spans="2:45" ht="15.75" customHeight="1" x14ac:dyDescent="0.25">
      <c r="B30" s="17" t="s">
        <v>54</v>
      </c>
      <c r="C30" s="18" t="s">
        <v>3</v>
      </c>
      <c r="D30" s="18" t="s">
        <v>3</v>
      </c>
      <c r="F30" s="18" t="str">
        <f t="shared" si="0"/>
        <v xml:space="preserve"> - </v>
      </c>
      <c r="G30" s="18" t="str">
        <f t="shared" si="0"/>
        <v xml:space="preserve"> -</v>
      </c>
      <c r="H30" s="18" t="str">
        <f t="shared" si="0"/>
        <v xml:space="preserve"> -</v>
      </c>
      <c r="I30" s="18" t="str">
        <f t="shared" si="0"/>
        <v xml:space="preserve"> -</v>
      </c>
      <c r="K30" s="89"/>
      <c r="L30" s="90"/>
      <c r="M30" s="90"/>
      <c r="N30" s="90"/>
      <c r="O30" s="90"/>
      <c r="P30" s="90"/>
      <c r="Q30" s="91"/>
      <c r="AM30" s="109"/>
      <c r="AN30" s="109"/>
      <c r="AO30" s="109"/>
      <c r="AP30" s="109"/>
      <c r="AQ30" s="109"/>
      <c r="AR30" s="109"/>
    </row>
    <row r="31" spans="2:45" ht="15.75" customHeight="1" x14ac:dyDescent="0.25">
      <c r="B31" s="17" t="s">
        <v>55</v>
      </c>
      <c r="C31" s="18" t="s">
        <v>3</v>
      </c>
      <c r="D31" s="18" t="s">
        <v>4</v>
      </c>
      <c r="F31" s="18" t="str">
        <f t="shared" si="0"/>
        <v xml:space="preserve"> -</v>
      </c>
      <c r="G31" s="18" t="str">
        <f t="shared" si="0"/>
        <v>Prima</v>
      </c>
      <c r="H31" s="18" t="str">
        <f t="shared" si="0"/>
        <v xml:space="preserve"> -</v>
      </c>
      <c r="I31" s="18" t="str">
        <f t="shared" si="0"/>
        <v xml:space="preserve"> -</v>
      </c>
      <c r="K31" s="89" t="str">
        <f>IF(K28="","","Namun disisi lain, juga mendapatkan tambahan "&amp;N18&amp;" konsumen baru, yang sebelumnya menggunakan telepon seluler merek "&amp;K14&amp;" sebanyak "&amp;N14&amp;" orang, dari merek "&amp;K16&amp;" sebanyak "&amp;N16&amp;" orang dan dari merek "&amp;K17&amp;" sebanyak "&amp;N17&amp;" orang." )</f>
        <v>Namun disisi lain, juga mendapatkan tambahan 33 konsumen baru, yang sebelumnya menggunakan telepon seluler merek Prima sebanyak 12 orang, dari merek Elite sebanyak 16 orang dan dari merek Lainnya sebanyak 5 orang.</v>
      </c>
      <c r="L31" s="90"/>
      <c r="M31" s="90"/>
      <c r="N31" s="90"/>
      <c r="O31" s="90"/>
      <c r="P31" s="90"/>
      <c r="Q31" s="91"/>
      <c r="AM31" s="104" t="str">
        <f>IF(AM16="","","Tingkat loyalitas pengguna telepon seluler merek "&amp;AQ12&amp;" sebesar "&amp;TEXT(AQ16,"0,00%")&amp;", sehingga kemungkinan besar yang akan pindah merek adalah "&amp;TEXT((1-AQ16),"0,00%")&amp;". Konsumen kemungkinan akan beralih ke merek "&amp;AN12&amp;" sebanyak "&amp;TEXT(AN16,"0,00%")&amp;", ke merek "&amp;AO12&amp;" sebesar "&amp;TEXT(AO16,"0,00%")&amp;" dan beralih ke merek "&amp;AP12&amp;" sebesar "&amp;TEXT(AP16,"0,00%"))</f>
        <v>Tingkat loyalitas pengguna telepon seluler merek Lainnya sebesar 30,00%, sehingga kemungkinan besar yang akan pindah merek adalah 70,00%. Konsumen kemungkinan akan beralih ke merek Prima sebanyak 20,00%, ke merek Super sebesar 16,67% dan beralih ke merek Elite sebesar 33,33%</v>
      </c>
      <c r="AN31" s="104"/>
      <c r="AO31" s="104"/>
      <c r="AP31" s="104"/>
      <c r="AQ31" s="104"/>
      <c r="AR31" s="104"/>
    </row>
    <row r="32" spans="2:45" x14ac:dyDescent="0.25">
      <c r="B32" s="17" t="s">
        <v>56</v>
      </c>
      <c r="C32" s="18" t="s">
        <v>4</v>
      </c>
      <c r="D32" s="18" t="s">
        <v>4</v>
      </c>
      <c r="F32" s="18" t="str">
        <f t="shared" si="0"/>
        <v xml:space="preserve"> -</v>
      </c>
      <c r="G32" s="18" t="str">
        <f t="shared" si="0"/>
        <v xml:space="preserve"> - </v>
      </c>
      <c r="H32" s="18" t="str">
        <f t="shared" si="0"/>
        <v xml:space="preserve"> -</v>
      </c>
      <c r="I32" s="18" t="str">
        <f t="shared" si="0"/>
        <v xml:space="preserve"> -</v>
      </c>
      <c r="K32" s="89"/>
      <c r="L32" s="90"/>
      <c r="M32" s="90"/>
      <c r="N32" s="90"/>
      <c r="O32" s="90"/>
      <c r="P32" s="90"/>
      <c r="Q32" s="91"/>
      <c r="AM32" s="105"/>
      <c r="AN32" s="105"/>
      <c r="AO32" s="105"/>
      <c r="AP32" s="105"/>
      <c r="AQ32" s="105"/>
      <c r="AR32" s="105"/>
    </row>
    <row r="33" spans="2:45" ht="15" customHeight="1" x14ac:dyDescent="0.25">
      <c r="B33" s="17" t="s">
        <v>57</v>
      </c>
      <c r="C33" s="18" t="s">
        <v>3</v>
      </c>
      <c r="D33" s="18" t="s">
        <v>4</v>
      </c>
      <c r="F33" s="18" t="str">
        <f t="shared" ref="F33:I52" si="18">IF($D33&lt;&gt;F$11," -",IF(AND(F$11=$D33,F$11=$C33)," - ",$C33))</f>
        <v xml:space="preserve"> -</v>
      </c>
      <c r="G33" s="18" t="str">
        <f t="shared" si="18"/>
        <v>Prima</v>
      </c>
      <c r="H33" s="18" t="str">
        <f t="shared" si="18"/>
        <v xml:space="preserve"> -</v>
      </c>
      <c r="I33" s="18" t="str">
        <f t="shared" si="18"/>
        <v xml:space="preserve"> -</v>
      </c>
      <c r="K33" s="89"/>
      <c r="L33" s="90"/>
      <c r="M33" s="90"/>
      <c r="N33" s="90"/>
      <c r="O33" s="90"/>
      <c r="P33" s="90"/>
      <c r="Q33" s="91"/>
      <c r="AM33" s="105"/>
      <c r="AN33" s="105"/>
      <c r="AO33" s="105"/>
      <c r="AP33" s="105"/>
      <c r="AQ33" s="105"/>
      <c r="AR33" s="105"/>
    </row>
    <row r="34" spans="2:45" x14ac:dyDescent="0.25">
      <c r="B34" s="17" t="s">
        <v>58</v>
      </c>
      <c r="C34" s="18" t="s">
        <v>5</v>
      </c>
      <c r="D34" s="18" t="s">
        <v>4</v>
      </c>
      <c r="F34" s="18" t="str">
        <f t="shared" si="18"/>
        <v xml:space="preserve"> -</v>
      </c>
      <c r="G34" s="18" t="str">
        <f t="shared" si="18"/>
        <v>Elite</v>
      </c>
      <c r="H34" s="18" t="str">
        <f t="shared" si="18"/>
        <v xml:space="preserve"> -</v>
      </c>
      <c r="I34" s="18" t="str">
        <f t="shared" si="18"/>
        <v xml:space="preserve"> -</v>
      </c>
      <c r="K34" s="30"/>
      <c r="L34" s="18"/>
      <c r="M34" s="18"/>
      <c r="N34" s="18"/>
      <c r="O34" s="18"/>
      <c r="P34" s="18"/>
      <c r="Q34" s="42"/>
      <c r="X34" s="5"/>
      <c r="Y34" s="67"/>
      <c r="Z34" s="67"/>
      <c r="AA34" s="67"/>
      <c r="AB34" s="67"/>
      <c r="AC34" s="67"/>
      <c r="AM34" s="106"/>
      <c r="AN34" s="106"/>
      <c r="AO34" s="106"/>
      <c r="AP34" s="106"/>
      <c r="AQ34" s="106"/>
      <c r="AR34" s="106"/>
    </row>
    <row r="35" spans="2:45" x14ac:dyDescent="0.25">
      <c r="B35" s="17" t="s">
        <v>59</v>
      </c>
      <c r="C35" s="18" t="s">
        <v>5</v>
      </c>
      <c r="D35" s="18" t="s">
        <v>4</v>
      </c>
      <c r="F35" s="18" t="str">
        <f t="shared" si="18"/>
        <v xml:space="preserve"> -</v>
      </c>
      <c r="G35" s="18" t="str">
        <f t="shared" si="18"/>
        <v>Elite</v>
      </c>
      <c r="H35" s="18" t="str">
        <f t="shared" si="18"/>
        <v xml:space="preserve"> -</v>
      </c>
      <c r="I35" s="18" t="str">
        <f t="shared" si="18"/>
        <v xml:space="preserve"> -</v>
      </c>
      <c r="K35" s="101" t="str">
        <f>IF(K16="","","Pengguna telepon seluler merek "&amp;K16&amp;" kehilangan "&amp;Q16&amp;" konsumen pengguna, yaitu beralih ke merek "&amp;M13&amp;" sebanyak "&amp;TEXT(M16,"#.##0")&amp;" orang, ke merek "&amp;N13&amp;" sebanyak "&amp;TEXT(N16,"#.##0")&amp;" orang dan beralih ke merek "&amp;P13&amp;" sebanyak "&amp;TEXT(P16,"#.##0")&amp;" orang." )</f>
        <v>Pengguna telepon seluler merek Elite kehilangan 39 konsumen pengguna, yaitu beralih ke merek Prima sebanyak 12 orang, ke merek Super sebanyak 16 orang dan beralih ke merek Lainnya sebanyak 11 orang.</v>
      </c>
      <c r="L35" s="102"/>
      <c r="M35" s="102"/>
      <c r="N35" s="102"/>
      <c r="O35" s="102"/>
      <c r="P35" s="102"/>
      <c r="Q35" s="103"/>
      <c r="AM35" s="61"/>
      <c r="AN35" s="61"/>
      <c r="AO35" s="61"/>
      <c r="AP35" s="61"/>
      <c r="AQ35" s="61"/>
      <c r="AR35" s="61"/>
    </row>
    <row r="36" spans="2:45" x14ac:dyDescent="0.25">
      <c r="B36" s="17" t="s">
        <v>60</v>
      </c>
      <c r="C36" s="18" t="s">
        <v>4</v>
      </c>
      <c r="D36" s="18" t="s">
        <v>4</v>
      </c>
      <c r="F36" s="18" t="str">
        <f t="shared" si="18"/>
        <v xml:space="preserve"> -</v>
      </c>
      <c r="G36" s="18" t="str">
        <f t="shared" si="18"/>
        <v xml:space="preserve"> - </v>
      </c>
      <c r="H36" s="18" t="str">
        <f t="shared" si="18"/>
        <v xml:space="preserve"> -</v>
      </c>
      <c r="I36" s="18" t="str">
        <f t="shared" si="18"/>
        <v xml:space="preserve"> -</v>
      </c>
      <c r="K36" s="101"/>
      <c r="L36" s="102"/>
      <c r="M36" s="102"/>
      <c r="N36" s="102"/>
      <c r="O36" s="102"/>
      <c r="P36" s="102"/>
      <c r="Q36" s="103"/>
      <c r="AM36" s="61"/>
      <c r="AN36" s="61"/>
      <c r="AO36" s="61"/>
      <c r="AP36" s="61"/>
      <c r="AQ36" s="61"/>
      <c r="AR36" s="61"/>
    </row>
    <row r="37" spans="2:45" x14ac:dyDescent="0.25">
      <c r="B37" s="17" t="s">
        <v>61</v>
      </c>
      <c r="C37" s="18" t="s">
        <v>3</v>
      </c>
      <c r="D37" s="18" t="s">
        <v>6</v>
      </c>
      <c r="F37" s="18" t="str">
        <f t="shared" si="18"/>
        <v xml:space="preserve"> -</v>
      </c>
      <c r="G37" s="18" t="str">
        <f t="shared" si="18"/>
        <v xml:space="preserve"> -</v>
      </c>
      <c r="H37" s="18" t="str">
        <f t="shared" si="18"/>
        <v xml:space="preserve"> -</v>
      </c>
      <c r="I37" s="18" t="str">
        <f t="shared" si="18"/>
        <v>Prima</v>
      </c>
      <c r="K37" s="101"/>
      <c r="L37" s="102"/>
      <c r="M37" s="102"/>
      <c r="N37" s="102"/>
      <c r="O37" s="102"/>
      <c r="P37" s="102"/>
      <c r="Q37" s="103"/>
      <c r="AM37" s="61"/>
      <c r="AN37" s="61"/>
      <c r="AO37" s="61"/>
      <c r="AP37" s="61"/>
      <c r="AQ37" s="61"/>
      <c r="AR37" s="61"/>
    </row>
    <row r="38" spans="2:45" x14ac:dyDescent="0.25">
      <c r="B38" s="17" t="s">
        <v>62</v>
      </c>
      <c r="C38" s="18" t="s">
        <v>4</v>
      </c>
      <c r="D38" s="18" t="s">
        <v>4</v>
      </c>
      <c r="F38" s="18" t="str">
        <f t="shared" si="18"/>
        <v xml:space="preserve"> -</v>
      </c>
      <c r="G38" s="18" t="str">
        <f t="shared" si="18"/>
        <v xml:space="preserve"> - </v>
      </c>
      <c r="H38" s="18" t="str">
        <f t="shared" si="18"/>
        <v xml:space="preserve"> -</v>
      </c>
      <c r="I38" s="18" t="str">
        <f t="shared" si="18"/>
        <v xml:space="preserve"> -</v>
      </c>
      <c r="K38" s="98" t="str">
        <f>IF(K35="","","Namun disisi lain, juga mendapatkan tambahan "&amp;O18&amp;" konsumen baru, yang sebelumnya menggunakan telepon seluler merek "&amp;K14&amp;" sebanyak "&amp;O14&amp;" orang, dari merek "&amp;K15&amp;" sebanyak "&amp;O15&amp;" orang dan dari merek "&amp;K17&amp;" sebanyak "&amp;O17&amp;" orang." )</f>
        <v>Namun disisi lain, juga mendapatkan tambahan 35 konsumen baru, yang sebelumnya menggunakan telepon seluler merek Prima sebanyak 10 orang, dari merek Super sebanyak 15 orang dan dari merek Lainnya sebanyak 10 orang.</v>
      </c>
      <c r="L38" s="99"/>
      <c r="M38" s="99"/>
      <c r="N38" s="99"/>
      <c r="O38" s="99"/>
      <c r="P38" s="99"/>
      <c r="Q38" s="100"/>
      <c r="AM38" s="61"/>
      <c r="AN38" s="61"/>
      <c r="AO38" s="61"/>
      <c r="AP38" s="61"/>
      <c r="AQ38" s="61"/>
      <c r="AR38" s="61"/>
      <c r="AS38" s="5"/>
    </row>
    <row r="39" spans="2:45" x14ac:dyDescent="0.25">
      <c r="B39" s="17" t="s">
        <v>63</v>
      </c>
      <c r="C39" s="18" t="s">
        <v>3</v>
      </c>
      <c r="D39" s="18" t="s">
        <v>4</v>
      </c>
      <c r="F39" s="18" t="str">
        <f t="shared" si="18"/>
        <v xml:space="preserve"> -</v>
      </c>
      <c r="G39" s="18" t="str">
        <f t="shared" si="18"/>
        <v>Prima</v>
      </c>
      <c r="H39" s="18" t="str">
        <f t="shared" si="18"/>
        <v xml:space="preserve"> -</v>
      </c>
      <c r="I39" s="18" t="str">
        <f t="shared" si="18"/>
        <v xml:space="preserve"> -</v>
      </c>
      <c r="K39" s="98"/>
      <c r="L39" s="99"/>
      <c r="M39" s="99"/>
      <c r="N39" s="99"/>
      <c r="O39" s="99"/>
      <c r="P39" s="99"/>
      <c r="Q39" s="100"/>
      <c r="AM39" s="61"/>
      <c r="AN39" s="61"/>
      <c r="AO39" s="61"/>
      <c r="AP39" s="61"/>
      <c r="AQ39" s="61"/>
      <c r="AR39" s="61"/>
      <c r="AS39" s="5"/>
    </row>
    <row r="40" spans="2:45" ht="15" customHeight="1" x14ac:dyDescent="0.25">
      <c r="B40" s="17" t="s">
        <v>64</v>
      </c>
      <c r="C40" s="18" t="s">
        <v>3</v>
      </c>
      <c r="D40" s="18" t="s">
        <v>4</v>
      </c>
      <c r="F40" s="18" t="str">
        <f t="shared" si="18"/>
        <v xml:space="preserve"> -</v>
      </c>
      <c r="G40" s="18" t="str">
        <f t="shared" si="18"/>
        <v>Prima</v>
      </c>
      <c r="H40" s="18" t="str">
        <f t="shared" si="18"/>
        <v xml:space="preserve"> -</v>
      </c>
      <c r="I40" s="18" t="str">
        <f t="shared" si="18"/>
        <v xml:space="preserve"> -</v>
      </c>
      <c r="K40" s="98"/>
      <c r="L40" s="99"/>
      <c r="M40" s="99"/>
      <c r="N40" s="99"/>
      <c r="O40" s="99"/>
      <c r="P40" s="99"/>
      <c r="Q40" s="100"/>
      <c r="AM40" s="5"/>
      <c r="AN40" s="61"/>
      <c r="AO40" s="61"/>
      <c r="AP40" s="61"/>
      <c r="AQ40" s="61"/>
      <c r="AR40" s="61"/>
      <c r="AS40" s="5"/>
    </row>
    <row r="41" spans="2:45" x14ac:dyDescent="0.25">
      <c r="B41" s="17" t="s">
        <v>65</v>
      </c>
      <c r="C41" s="18" t="s">
        <v>6</v>
      </c>
      <c r="D41" s="18" t="s">
        <v>6</v>
      </c>
      <c r="F41" s="18" t="str">
        <f t="shared" si="18"/>
        <v xml:space="preserve"> -</v>
      </c>
      <c r="G41" s="18" t="str">
        <f t="shared" si="18"/>
        <v xml:space="preserve"> -</v>
      </c>
      <c r="H41" s="18" t="str">
        <f t="shared" si="18"/>
        <v xml:space="preserve"> -</v>
      </c>
      <c r="I41" s="18" t="str">
        <f t="shared" si="18"/>
        <v xml:space="preserve"> - </v>
      </c>
      <c r="K41" s="30"/>
      <c r="L41" s="18"/>
      <c r="M41" s="18"/>
      <c r="N41" s="18"/>
      <c r="O41" s="18"/>
      <c r="P41" s="18"/>
      <c r="Q41" s="42"/>
      <c r="AM41" s="61"/>
      <c r="AN41" s="61"/>
      <c r="AO41" s="61"/>
      <c r="AP41" s="61"/>
      <c r="AQ41" s="61"/>
      <c r="AR41" s="61"/>
      <c r="AS41" s="5"/>
    </row>
    <row r="42" spans="2:45" x14ac:dyDescent="0.25">
      <c r="B42" s="17" t="s">
        <v>66</v>
      </c>
      <c r="C42" s="18" t="s">
        <v>6</v>
      </c>
      <c r="D42" s="18" t="s">
        <v>6</v>
      </c>
      <c r="F42" s="18" t="str">
        <f t="shared" si="18"/>
        <v xml:space="preserve"> -</v>
      </c>
      <c r="G42" s="18" t="str">
        <f t="shared" si="18"/>
        <v xml:space="preserve"> -</v>
      </c>
      <c r="H42" s="18" t="str">
        <f t="shared" si="18"/>
        <v xml:space="preserve"> -</v>
      </c>
      <c r="I42" s="18" t="str">
        <f t="shared" si="18"/>
        <v xml:space="preserve"> - </v>
      </c>
      <c r="K42" s="86" t="str">
        <f>IF(K35="","","Pengguna telepon seluler merek "&amp;K17&amp;" kehilangan "&amp;Q17&amp;" konsumen pengguna, yaitu beralih ke merek "&amp;M13&amp;" sebanyak "&amp;M17&amp;" orang, ke merek "&amp;N13&amp;" sebanyak "&amp;N17&amp;" orang dan beralih ke merek "&amp;O13&amp;" sebanyak "&amp;O17&amp;" orang." )</f>
        <v>Pengguna telepon seluler merek Lainnya kehilangan 21 konsumen pengguna, yaitu beralih ke merek Prima sebanyak 6 orang, ke merek Super sebanyak 5 orang dan beralih ke merek Elite sebanyak 10 orang.</v>
      </c>
      <c r="L42" s="87"/>
      <c r="M42" s="87"/>
      <c r="N42" s="87"/>
      <c r="O42" s="87"/>
      <c r="P42" s="87"/>
      <c r="Q42" s="88"/>
      <c r="AM42" s="61"/>
      <c r="AN42" s="61"/>
      <c r="AO42" s="61"/>
      <c r="AP42" s="61"/>
      <c r="AQ42" s="61"/>
      <c r="AR42" s="61"/>
      <c r="AS42" s="5"/>
    </row>
    <row r="43" spans="2:45" x14ac:dyDescent="0.25">
      <c r="B43" s="17" t="s">
        <v>67</v>
      </c>
      <c r="C43" s="18" t="s">
        <v>3</v>
      </c>
      <c r="D43" s="18" t="s">
        <v>4</v>
      </c>
      <c r="F43" s="18" t="str">
        <f t="shared" si="18"/>
        <v xml:space="preserve"> -</v>
      </c>
      <c r="G43" s="18" t="str">
        <f t="shared" si="18"/>
        <v>Prima</v>
      </c>
      <c r="H43" s="18" t="str">
        <f t="shared" si="18"/>
        <v xml:space="preserve"> -</v>
      </c>
      <c r="I43" s="18" t="str">
        <f t="shared" si="18"/>
        <v xml:space="preserve"> -</v>
      </c>
      <c r="K43" s="86"/>
      <c r="L43" s="87"/>
      <c r="M43" s="87"/>
      <c r="N43" s="87"/>
      <c r="O43" s="87"/>
      <c r="P43" s="87"/>
      <c r="Q43" s="88"/>
      <c r="AM43" s="61"/>
      <c r="AN43" s="61"/>
      <c r="AO43" s="61"/>
      <c r="AP43" s="61"/>
      <c r="AQ43" s="61"/>
      <c r="AR43" s="61"/>
      <c r="AS43" s="5"/>
    </row>
    <row r="44" spans="2:45" x14ac:dyDescent="0.25">
      <c r="B44" s="17" t="s">
        <v>68</v>
      </c>
      <c r="C44" s="18" t="s">
        <v>6</v>
      </c>
      <c r="D44" s="18" t="s">
        <v>5</v>
      </c>
      <c r="F44" s="18" t="str">
        <f t="shared" si="18"/>
        <v xml:space="preserve"> -</v>
      </c>
      <c r="G44" s="18" t="str">
        <f t="shared" si="18"/>
        <v xml:space="preserve"> -</v>
      </c>
      <c r="H44" s="18" t="str">
        <f t="shared" si="18"/>
        <v>Lainnya</v>
      </c>
      <c r="I44" s="18" t="str">
        <f t="shared" si="18"/>
        <v xml:space="preserve"> -</v>
      </c>
      <c r="K44" s="86"/>
      <c r="L44" s="87"/>
      <c r="M44" s="87"/>
      <c r="N44" s="87"/>
      <c r="O44" s="87"/>
      <c r="P44" s="87"/>
      <c r="Q44" s="88"/>
      <c r="AM44" s="61"/>
      <c r="AN44" s="61"/>
      <c r="AO44" s="61"/>
      <c r="AP44" s="61"/>
      <c r="AQ44" s="61"/>
      <c r="AR44" s="61"/>
      <c r="AS44" s="5"/>
    </row>
    <row r="45" spans="2:45" x14ac:dyDescent="0.25">
      <c r="B45" s="17" t="s">
        <v>69</v>
      </c>
      <c r="C45" s="18" t="s">
        <v>5</v>
      </c>
      <c r="D45" s="18" t="s">
        <v>4</v>
      </c>
      <c r="F45" s="18" t="str">
        <f t="shared" si="18"/>
        <v xml:space="preserve"> -</v>
      </c>
      <c r="G45" s="18" t="str">
        <f t="shared" si="18"/>
        <v>Elite</v>
      </c>
      <c r="H45" s="18" t="str">
        <f t="shared" si="18"/>
        <v xml:space="preserve"> -</v>
      </c>
      <c r="I45" s="18" t="str">
        <f t="shared" si="18"/>
        <v xml:space="preserve"> -</v>
      </c>
      <c r="K45" s="89" t="str">
        <f>IF(K42="","","Namun disisi lain, juga mendapatkan tambahan "&amp;P18&amp;" konsumen baru, yang sebelumnya menggunakan telepon seluler merek "&amp;K14&amp;" sebanyak "&amp;P14&amp;" orang, dari merek "&amp;K15&amp;" sebanyak "&amp;P15&amp;" orang dan dari merek "&amp;K16&amp;" sebanyak "&amp;P16&amp;" orang." )</f>
        <v>Namun disisi lain, juga mendapatkan tambahan 29 konsumen baru, yang sebelumnya menggunakan telepon seluler merek Prima sebanyak 6 orang, dari merek Super sebanyak 12 orang dan dari merek Elite sebanyak 11 orang.</v>
      </c>
      <c r="L45" s="90"/>
      <c r="M45" s="90"/>
      <c r="N45" s="90"/>
      <c r="O45" s="90"/>
      <c r="P45" s="90"/>
      <c r="Q45" s="91"/>
      <c r="AM45" s="61"/>
      <c r="AN45" s="61"/>
      <c r="AO45" s="61"/>
      <c r="AP45" s="61"/>
      <c r="AQ45" s="61"/>
      <c r="AR45" s="61"/>
      <c r="AS45" s="5"/>
    </row>
    <row r="46" spans="2:45" x14ac:dyDescent="0.25">
      <c r="B46" s="17" t="s">
        <v>70</v>
      </c>
      <c r="C46" s="18" t="s">
        <v>4</v>
      </c>
      <c r="D46" s="18" t="s">
        <v>4</v>
      </c>
      <c r="F46" s="18" t="str">
        <f t="shared" si="18"/>
        <v xml:space="preserve"> -</v>
      </c>
      <c r="G46" s="18" t="str">
        <f t="shared" si="18"/>
        <v xml:space="preserve"> - </v>
      </c>
      <c r="H46" s="18" t="str">
        <f t="shared" si="18"/>
        <v xml:space="preserve"> -</v>
      </c>
      <c r="I46" s="18" t="str">
        <f t="shared" si="18"/>
        <v xml:space="preserve"> -</v>
      </c>
      <c r="K46" s="89"/>
      <c r="L46" s="90"/>
      <c r="M46" s="90"/>
      <c r="N46" s="90"/>
      <c r="O46" s="90"/>
      <c r="P46" s="90"/>
      <c r="Q46" s="91"/>
      <c r="AM46" s="61"/>
      <c r="AN46" s="61"/>
      <c r="AO46" s="61"/>
      <c r="AP46" s="61"/>
      <c r="AQ46" s="61"/>
      <c r="AR46" s="61"/>
      <c r="AS46" s="5"/>
    </row>
    <row r="47" spans="2:45" x14ac:dyDescent="0.25">
      <c r="B47" s="17" t="s">
        <v>71</v>
      </c>
      <c r="C47" s="18" t="s">
        <v>3</v>
      </c>
      <c r="D47" s="18" t="s">
        <v>4</v>
      </c>
      <c r="F47" s="18" t="str">
        <f t="shared" si="18"/>
        <v xml:space="preserve"> -</v>
      </c>
      <c r="G47" s="18" t="str">
        <f t="shared" si="18"/>
        <v>Prima</v>
      </c>
      <c r="H47" s="18" t="str">
        <f t="shared" si="18"/>
        <v xml:space="preserve"> -</v>
      </c>
      <c r="I47" s="18" t="str">
        <f t="shared" si="18"/>
        <v xml:space="preserve"> -</v>
      </c>
      <c r="K47" s="92"/>
      <c r="L47" s="93"/>
      <c r="M47" s="93"/>
      <c r="N47" s="93"/>
      <c r="O47" s="93"/>
      <c r="P47" s="93"/>
      <c r="Q47" s="94"/>
      <c r="AM47" s="5"/>
      <c r="AN47" s="5"/>
      <c r="AO47" s="5"/>
      <c r="AP47" s="5"/>
      <c r="AQ47" s="5"/>
      <c r="AR47" s="5"/>
      <c r="AS47" s="5"/>
    </row>
    <row r="48" spans="2:45" x14ac:dyDescent="0.25">
      <c r="B48" s="17" t="s">
        <v>72</v>
      </c>
      <c r="C48" s="18" t="s">
        <v>3</v>
      </c>
      <c r="D48" s="18" t="s">
        <v>3</v>
      </c>
      <c r="F48" s="18" t="str">
        <f t="shared" si="18"/>
        <v xml:space="preserve"> - </v>
      </c>
      <c r="G48" s="18" t="str">
        <f t="shared" si="18"/>
        <v xml:space="preserve"> -</v>
      </c>
      <c r="H48" s="18" t="str">
        <f t="shared" si="18"/>
        <v xml:space="preserve"> -</v>
      </c>
      <c r="I48" s="18" t="str">
        <f t="shared" si="18"/>
        <v xml:space="preserve"> -</v>
      </c>
    </row>
    <row r="49" spans="2:9" x14ac:dyDescent="0.25">
      <c r="B49" s="17" t="s">
        <v>73</v>
      </c>
      <c r="C49" s="18" t="s">
        <v>3</v>
      </c>
      <c r="D49" s="18" t="s">
        <v>5</v>
      </c>
      <c r="F49" s="18" t="str">
        <f t="shared" si="18"/>
        <v xml:space="preserve"> -</v>
      </c>
      <c r="G49" s="18" t="str">
        <f t="shared" si="18"/>
        <v xml:space="preserve"> -</v>
      </c>
      <c r="H49" s="18" t="str">
        <f t="shared" si="18"/>
        <v>Prima</v>
      </c>
      <c r="I49" s="18" t="str">
        <f t="shared" si="18"/>
        <v xml:space="preserve"> -</v>
      </c>
    </row>
    <row r="50" spans="2:9" x14ac:dyDescent="0.25">
      <c r="B50" s="17" t="s">
        <v>74</v>
      </c>
      <c r="C50" s="18" t="s">
        <v>5</v>
      </c>
      <c r="D50" s="18" t="s">
        <v>5</v>
      </c>
      <c r="F50" s="18" t="str">
        <f t="shared" si="18"/>
        <v xml:space="preserve"> -</v>
      </c>
      <c r="G50" s="18" t="str">
        <f t="shared" si="18"/>
        <v xml:space="preserve"> -</v>
      </c>
      <c r="H50" s="18" t="str">
        <f t="shared" si="18"/>
        <v xml:space="preserve"> - </v>
      </c>
      <c r="I50" s="18" t="str">
        <f t="shared" si="18"/>
        <v xml:space="preserve"> -</v>
      </c>
    </row>
    <row r="51" spans="2:9" x14ac:dyDescent="0.25">
      <c r="B51" s="17" t="s">
        <v>75</v>
      </c>
      <c r="C51" s="18" t="s">
        <v>4</v>
      </c>
      <c r="D51" s="18" t="s">
        <v>4</v>
      </c>
      <c r="F51" s="18" t="str">
        <f t="shared" si="18"/>
        <v xml:space="preserve"> -</v>
      </c>
      <c r="G51" s="18" t="str">
        <f t="shared" si="18"/>
        <v xml:space="preserve"> - </v>
      </c>
      <c r="H51" s="18" t="str">
        <f t="shared" si="18"/>
        <v xml:space="preserve"> -</v>
      </c>
      <c r="I51" s="18" t="str">
        <f t="shared" si="18"/>
        <v xml:space="preserve"> -</v>
      </c>
    </row>
    <row r="52" spans="2:9" x14ac:dyDescent="0.25">
      <c r="B52" s="17" t="s">
        <v>76</v>
      </c>
      <c r="C52" s="18" t="s">
        <v>5</v>
      </c>
      <c r="D52" s="18" t="s">
        <v>5</v>
      </c>
      <c r="F52" s="18" t="str">
        <f t="shared" si="18"/>
        <v xml:space="preserve"> -</v>
      </c>
      <c r="G52" s="18" t="str">
        <f t="shared" si="18"/>
        <v xml:space="preserve"> -</v>
      </c>
      <c r="H52" s="18" t="str">
        <f t="shared" si="18"/>
        <v xml:space="preserve"> - </v>
      </c>
      <c r="I52" s="18" t="str">
        <f t="shared" si="18"/>
        <v xml:space="preserve"> -</v>
      </c>
    </row>
    <row r="53" spans="2:9" x14ac:dyDescent="0.25">
      <c r="B53" s="17" t="s">
        <v>77</v>
      </c>
      <c r="C53" s="18" t="s">
        <v>6</v>
      </c>
      <c r="D53" s="18" t="s">
        <v>6</v>
      </c>
      <c r="F53" s="18" t="str">
        <f t="shared" ref="F53:I72" si="19">IF($D53&lt;&gt;F$11," -",IF(AND(F$11=$D53,F$11=$C53)," - ",$C53))</f>
        <v xml:space="preserve"> -</v>
      </c>
      <c r="G53" s="18" t="str">
        <f t="shared" si="19"/>
        <v xml:space="preserve"> -</v>
      </c>
      <c r="H53" s="18" t="str">
        <f t="shared" si="19"/>
        <v xml:space="preserve"> -</v>
      </c>
      <c r="I53" s="18" t="str">
        <f t="shared" si="19"/>
        <v xml:space="preserve"> - </v>
      </c>
    </row>
    <row r="54" spans="2:9" x14ac:dyDescent="0.25">
      <c r="B54" s="17" t="s">
        <v>78</v>
      </c>
      <c r="C54" s="18" t="s">
        <v>5</v>
      </c>
      <c r="D54" s="18" t="s">
        <v>3</v>
      </c>
      <c r="F54" s="18" t="str">
        <f t="shared" si="19"/>
        <v>Elite</v>
      </c>
      <c r="G54" s="18" t="str">
        <f t="shared" si="19"/>
        <v xml:space="preserve"> -</v>
      </c>
      <c r="H54" s="18" t="str">
        <f t="shared" si="19"/>
        <v xml:space="preserve"> -</v>
      </c>
      <c r="I54" s="18" t="str">
        <f t="shared" si="19"/>
        <v xml:space="preserve"> -</v>
      </c>
    </row>
    <row r="55" spans="2:9" x14ac:dyDescent="0.25">
      <c r="B55" s="17" t="s">
        <v>79</v>
      </c>
      <c r="C55" s="18" t="s">
        <v>3</v>
      </c>
      <c r="D55" s="18" t="s">
        <v>4</v>
      </c>
      <c r="F55" s="18" t="str">
        <f t="shared" si="19"/>
        <v xml:space="preserve"> -</v>
      </c>
      <c r="G55" s="18" t="str">
        <f t="shared" si="19"/>
        <v>Prima</v>
      </c>
      <c r="H55" s="18" t="str">
        <f t="shared" si="19"/>
        <v xml:space="preserve"> -</v>
      </c>
      <c r="I55" s="18" t="str">
        <f t="shared" si="19"/>
        <v xml:space="preserve"> -</v>
      </c>
    </row>
    <row r="56" spans="2:9" x14ac:dyDescent="0.25">
      <c r="B56" s="17" t="s">
        <v>80</v>
      </c>
      <c r="C56" s="18" t="s">
        <v>3</v>
      </c>
      <c r="D56" s="18" t="s">
        <v>3</v>
      </c>
      <c r="F56" s="18" t="str">
        <f t="shared" si="19"/>
        <v xml:space="preserve"> - </v>
      </c>
      <c r="G56" s="18" t="str">
        <f t="shared" si="19"/>
        <v xml:space="preserve"> -</v>
      </c>
      <c r="H56" s="18" t="str">
        <f t="shared" si="19"/>
        <v xml:space="preserve"> -</v>
      </c>
      <c r="I56" s="18" t="str">
        <f t="shared" si="19"/>
        <v xml:space="preserve"> -</v>
      </c>
    </row>
    <row r="57" spans="2:9" x14ac:dyDescent="0.25">
      <c r="B57" s="17" t="s">
        <v>81</v>
      </c>
      <c r="C57" s="18" t="s">
        <v>3</v>
      </c>
      <c r="D57" s="18" t="s">
        <v>6</v>
      </c>
      <c r="F57" s="18" t="str">
        <f t="shared" si="19"/>
        <v xml:space="preserve"> -</v>
      </c>
      <c r="G57" s="18" t="str">
        <f t="shared" si="19"/>
        <v xml:space="preserve"> -</v>
      </c>
      <c r="H57" s="18" t="str">
        <f t="shared" si="19"/>
        <v xml:space="preserve"> -</v>
      </c>
      <c r="I57" s="18" t="str">
        <f t="shared" si="19"/>
        <v>Prima</v>
      </c>
    </row>
    <row r="58" spans="2:9" x14ac:dyDescent="0.25">
      <c r="B58" s="17" t="s">
        <v>82</v>
      </c>
      <c r="C58" s="18" t="s">
        <v>3</v>
      </c>
      <c r="D58" s="18" t="s">
        <v>3</v>
      </c>
      <c r="F58" s="18" t="str">
        <f t="shared" si="19"/>
        <v xml:space="preserve"> - </v>
      </c>
      <c r="G58" s="18" t="str">
        <f t="shared" si="19"/>
        <v xml:space="preserve"> -</v>
      </c>
      <c r="H58" s="18" t="str">
        <f t="shared" si="19"/>
        <v xml:space="preserve"> -</v>
      </c>
      <c r="I58" s="18" t="str">
        <f t="shared" si="19"/>
        <v xml:space="preserve"> -</v>
      </c>
    </row>
    <row r="59" spans="2:9" x14ac:dyDescent="0.25">
      <c r="B59" s="17" t="s">
        <v>83</v>
      </c>
      <c r="C59" s="18" t="s">
        <v>3</v>
      </c>
      <c r="D59" s="18" t="s">
        <v>5</v>
      </c>
      <c r="F59" s="18" t="str">
        <f t="shared" si="19"/>
        <v xml:space="preserve"> -</v>
      </c>
      <c r="G59" s="18" t="str">
        <f t="shared" si="19"/>
        <v xml:space="preserve"> -</v>
      </c>
      <c r="H59" s="18" t="str">
        <f t="shared" si="19"/>
        <v>Prima</v>
      </c>
      <c r="I59" s="18" t="str">
        <f t="shared" si="19"/>
        <v xml:space="preserve"> -</v>
      </c>
    </row>
    <row r="60" spans="2:9" x14ac:dyDescent="0.25">
      <c r="B60" s="17" t="s">
        <v>84</v>
      </c>
      <c r="C60" s="18" t="s">
        <v>4</v>
      </c>
      <c r="D60" s="18" t="s">
        <v>4</v>
      </c>
      <c r="F60" s="18" t="str">
        <f t="shared" si="19"/>
        <v xml:space="preserve"> -</v>
      </c>
      <c r="G60" s="18" t="str">
        <f t="shared" si="19"/>
        <v xml:space="preserve"> - </v>
      </c>
      <c r="H60" s="18" t="str">
        <f t="shared" si="19"/>
        <v xml:space="preserve"> -</v>
      </c>
      <c r="I60" s="18" t="str">
        <f t="shared" si="19"/>
        <v xml:space="preserve"> -</v>
      </c>
    </row>
    <row r="61" spans="2:9" x14ac:dyDescent="0.25">
      <c r="B61" s="17" t="s">
        <v>85</v>
      </c>
      <c r="C61" s="18" t="s">
        <v>3</v>
      </c>
      <c r="D61" s="18" t="s">
        <v>3</v>
      </c>
      <c r="F61" s="18" t="str">
        <f t="shared" si="19"/>
        <v xml:space="preserve"> - </v>
      </c>
      <c r="G61" s="18" t="str">
        <f t="shared" si="19"/>
        <v xml:space="preserve"> -</v>
      </c>
      <c r="H61" s="18" t="str">
        <f t="shared" si="19"/>
        <v xml:space="preserve"> -</v>
      </c>
      <c r="I61" s="18" t="str">
        <f t="shared" si="19"/>
        <v xml:space="preserve"> -</v>
      </c>
    </row>
    <row r="62" spans="2:9" x14ac:dyDescent="0.25">
      <c r="B62" s="17" t="s">
        <v>86</v>
      </c>
      <c r="C62" s="18" t="s">
        <v>3</v>
      </c>
      <c r="D62" s="18" t="s">
        <v>4</v>
      </c>
      <c r="F62" s="18" t="str">
        <f t="shared" si="19"/>
        <v xml:space="preserve"> -</v>
      </c>
      <c r="G62" s="18" t="str">
        <f t="shared" si="19"/>
        <v>Prima</v>
      </c>
      <c r="H62" s="18" t="str">
        <f t="shared" si="19"/>
        <v xml:space="preserve"> -</v>
      </c>
      <c r="I62" s="18" t="str">
        <f t="shared" si="19"/>
        <v xml:space="preserve"> -</v>
      </c>
    </row>
    <row r="63" spans="2:9" x14ac:dyDescent="0.25">
      <c r="B63" s="17" t="s">
        <v>87</v>
      </c>
      <c r="C63" s="18" t="s">
        <v>3</v>
      </c>
      <c r="D63" s="18" t="s">
        <v>3</v>
      </c>
      <c r="F63" s="18" t="str">
        <f t="shared" si="19"/>
        <v xml:space="preserve"> - </v>
      </c>
      <c r="G63" s="18" t="str">
        <f t="shared" si="19"/>
        <v xml:space="preserve"> -</v>
      </c>
      <c r="H63" s="18" t="str">
        <f t="shared" si="19"/>
        <v xml:space="preserve"> -</v>
      </c>
      <c r="I63" s="18" t="str">
        <f t="shared" si="19"/>
        <v xml:space="preserve"> -</v>
      </c>
    </row>
    <row r="64" spans="2:9" x14ac:dyDescent="0.25">
      <c r="B64" s="17" t="s">
        <v>88</v>
      </c>
      <c r="C64" s="18" t="s">
        <v>5</v>
      </c>
      <c r="D64" s="18" t="s">
        <v>5</v>
      </c>
      <c r="F64" s="18" t="str">
        <f t="shared" si="19"/>
        <v xml:space="preserve"> -</v>
      </c>
      <c r="G64" s="18" t="str">
        <f t="shared" si="19"/>
        <v xml:space="preserve"> -</v>
      </c>
      <c r="H64" s="18" t="str">
        <f t="shared" si="19"/>
        <v xml:space="preserve"> - </v>
      </c>
      <c r="I64" s="18" t="str">
        <f t="shared" si="19"/>
        <v xml:space="preserve"> -</v>
      </c>
    </row>
    <row r="65" spans="2:9" x14ac:dyDescent="0.25">
      <c r="B65" s="17" t="s">
        <v>89</v>
      </c>
      <c r="C65" s="18" t="s">
        <v>5</v>
      </c>
      <c r="D65" s="18" t="s">
        <v>3</v>
      </c>
      <c r="F65" s="18" t="str">
        <f t="shared" si="19"/>
        <v>Elite</v>
      </c>
      <c r="G65" s="18" t="str">
        <f t="shared" si="19"/>
        <v xml:space="preserve"> -</v>
      </c>
      <c r="H65" s="18" t="str">
        <f t="shared" si="19"/>
        <v xml:space="preserve"> -</v>
      </c>
      <c r="I65" s="18" t="str">
        <f t="shared" si="19"/>
        <v xml:space="preserve"> -</v>
      </c>
    </row>
    <row r="66" spans="2:9" x14ac:dyDescent="0.25">
      <c r="B66" s="17" t="s">
        <v>90</v>
      </c>
      <c r="C66" s="18" t="s">
        <v>6</v>
      </c>
      <c r="D66" s="18" t="s">
        <v>5</v>
      </c>
      <c r="F66" s="18" t="str">
        <f t="shared" si="19"/>
        <v xml:space="preserve"> -</v>
      </c>
      <c r="G66" s="18" t="str">
        <f t="shared" si="19"/>
        <v xml:space="preserve"> -</v>
      </c>
      <c r="H66" s="18" t="str">
        <f t="shared" si="19"/>
        <v>Lainnya</v>
      </c>
      <c r="I66" s="18" t="str">
        <f t="shared" si="19"/>
        <v xml:space="preserve"> -</v>
      </c>
    </row>
    <row r="67" spans="2:9" x14ac:dyDescent="0.25">
      <c r="B67" s="17" t="s">
        <v>91</v>
      </c>
      <c r="C67" s="18" t="s">
        <v>6</v>
      </c>
      <c r="D67" s="18" t="s">
        <v>3</v>
      </c>
      <c r="F67" s="18" t="str">
        <f t="shared" si="19"/>
        <v>Lainnya</v>
      </c>
      <c r="G67" s="18" t="str">
        <f t="shared" si="19"/>
        <v xml:space="preserve"> -</v>
      </c>
      <c r="H67" s="18" t="str">
        <f t="shared" si="19"/>
        <v xml:space="preserve"> -</v>
      </c>
      <c r="I67" s="18" t="str">
        <f t="shared" si="19"/>
        <v xml:space="preserve"> -</v>
      </c>
    </row>
    <row r="68" spans="2:9" x14ac:dyDescent="0.25">
      <c r="B68" s="17" t="s">
        <v>92</v>
      </c>
      <c r="C68" s="18" t="s">
        <v>4</v>
      </c>
      <c r="D68" s="18" t="s">
        <v>4</v>
      </c>
      <c r="F68" s="18" t="str">
        <f t="shared" si="19"/>
        <v xml:space="preserve"> -</v>
      </c>
      <c r="G68" s="18" t="str">
        <f t="shared" si="19"/>
        <v xml:space="preserve"> - </v>
      </c>
      <c r="H68" s="18" t="str">
        <f t="shared" si="19"/>
        <v xml:space="preserve"> -</v>
      </c>
      <c r="I68" s="18" t="str">
        <f t="shared" si="19"/>
        <v xml:space="preserve"> -</v>
      </c>
    </row>
    <row r="69" spans="2:9" x14ac:dyDescent="0.25">
      <c r="B69" s="17" t="s">
        <v>93</v>
      </c>
      <c r="C69" s="18" t="s">
        <v>6</v>
      </c>
      <c r="D69" s="18" t="s">
        <v>5</v>
      </c>
      <c r="F69" s="18" t="str">
        <f t="shared" si="19"/>
        <v xml:space="preserve"> -</v>
      </c>
      <c r="G69" s="18" t="str">
        <f t="shared" si="19"/>
        <v xml:space="preserve"> -</v>
      </c>
      <c r="H69" s="18" t="str">
        <f t="shared" si="19"/>
        <v>Lainnya</v>
      </c>
      <c r="I69" s="18" t="str">
        <f t="shared" si="19"/>
        <v xml:space="preserve"> -</v>
      </c>
    </row>
    <row r="70" spans="2:9" x14ac:dyDescent="0.25">
      <c r="B70" s="17" t="s">
        <v>94</v>
      </c>
      <c r="C70" s="18" t="s">
        <v>6</v>
      </c>
      <c r="D70" s="18" t="s">
        <v>4</v>
      </c>
      <c r="F70" s="18" t="str">
        <f t="shared" si="19"/>
        <v xml:space="preserve"> -</v>
      </c>
      <c r="G70" s="18" t="str">
        <f t="shared" si="19"/>
        <v>Lainnya</v>
      </c>
      <c r="H70" s="18" t="str">
        <f t="shared" si="19"/>
        <v xml:space="preserve"> -</v>
      </c>
      <c r="I70" s="18" t="str">
        <f t="shared" si="19"/>
        <v xml:space="preserve"> -</v>
      </c>
    </row>
    <row r="71" spans="2:9" x14ac:dyDescent="0.25">
      <c r="B71" s="17" t="s">
        <v>95</v>
      </c>
      <c r="C71" s="18" t="s">
        <v>4</v>
      </c>
      <c r="D71" s="18" t="s">
        <v>5</v>
      </c>
      <c r="F71" s="18" t="str">
        <f t="shared" si="19"/>
        <v xml:space="preserve"> -</v>
      </c>
      <c r="G71" s="18" t="str">
        <f t="shared" si="19"/>
        <v xml:space="preserve"> -</v>
      </c>
      <c r="H71" s="18" t="str">
        <f t="shared" si="19"/>
        <v>Super</v>
      </c>
      <c r="I71" s="18" t="str">
        <f t="shared" si="19"/>
        <v xml:space="preserve"> -</v>
      </c>
    </row>
    <row r="72" spans="2:9" x14ac:dyDescent="0.25">
      <c r="B72" s="17" t="s">
        <v>96</v>
      </c>
      <c r="C72" s="18" t="s">
        <v>3</v>
      </c>
      <c r="D72" s="18" t="s">
        <v>4</v>
      </c>
      <c r="F72" s="18" t="str">
        <f t="shared" si="19"/>
        <v xml:space="preserve"> -</v>
      </c>
      <c r="G72" s="18" t="str">
        <f t="shared" si="19"/>
        <v>Prima</v>
      </c>
      <c r="H72" s="18" t="str">
        <f t="shared" si="19"/>
        <v xml:space="preserve"> -</v>
      </c>
      <c r="I72" s="18" t="str">
        <f t="shared" si="19"/>
        <v xml:space="preserve"> -</v>
      </c>
    </row>
    <row r="73" spans="2:9" x14ac:dyDescent="0.25">
      <c r="B73" s="17" t="s">
        <v>97</v>
      </c>
      <c r="C73" s="18" t="s">
        <v>5</v>
      </c>
      <c r="D73" s="18" t="s">
        <v>6</v>
      </c>
      <c r="F73" s="18" t="str">
        <f t="shared" ref="F73:I92" si="20">IF($D73&lt;&gt;F$11," -",IF(AND(F$11=$D73,F$11=$C73)," - ",$C73))</f>
        <v xml:space="preserve"> -</v>
      </c>
      <c r="G73" s="18" t="str">
        <f t="shared" si="20"/>
        <v xml:space="preserve"> -</v>
      </c>
      <c r="H73" s="18" t="str">
        <f t="shared" si="20"/>
        <v xml:space="preserve"> -</v>
      </c>
      <c r="I73" s="18" t="str">
        <f t="shared" si="20"/>
        <v>Elite</v>
      </c>
    </row>
    <row r="74" spans="2:9" x14ac:dyDescent="0.25">
      <c r="B74" s="17" t="s">
        <v>98</v>
      </c>
      <c r="C74" s="18" t="s">
        <v>4</v>
      </c>
      <c r="D74" s="18" t="s">
        <v>4</v>
      </c>
      <c r="F74" s="18" t="str">
        <f t="shared" si="20"/>
        <v xml:space="preserve"> -</v>
      </c>
      <c r="G74" s="18" t="str">
        <f t="shared" si="20"/>
        <v xml:space="preserve"> - </v>
      </c>
      <c r="H74" s="18" t="str">
        <f t="shared" si="20"/>
        <v xml:space="preserve"> -</v>
      </c>
      <c r="I74" s="18" t="str">
        <f t="shared" si="20"/>
        <v xml:space="preserve"> -</v>
      </c>
    </row>
    <row r="75" spans="2:9" x14ac:dyDescent="0.25">
      <c r="B75" s="17" t="s">
        <v>99</v>
      </c>
      <c r="C75" s="18" t="s">
        <v>3</v>
      </c>
      <c r="D75" s="18" t="s">
        <v>4</v>
      </c>
      <c r="F75" s="18" t="str">
        <f t="shared" si="20"/>
        <v xml:space="preserve"> -</v>
      </c>
      <c r="G75" s="18" t="str">
        <f t="shared" si="20"/>
        <v>Prima</v>
      </c>
      <c r="H75" s="18" t="str">
        <f t="shared" si="20"/>
        <v xml:space="preserve"> -</v>
      </c>
      <c r="I75" s="18" t="str">
        <f t="shared" si="20"/>
        <v xml:space="preserve"> -</v>
      </c>
    </row>
    <row r="76" spans="2:9" x14ac:dyDescent="0.25">
      <c r="B76" s="17" t="s">
        <v>100</v>
      </c>
      <c r="C76" s="18" t="s">
        <v>5</v>
      </c>
      <c r="D76" s="18" t="s">
        <v>5</v>
      </c>
      <c r="F76" s="18" t="str">
        <f t="shared" si="20"/>
        <v xml:space="preserve"> -</v>
      </c>
      <c r="G76" s="18" t="str">
        <f t="shared" si="20"/>
        <v xml:space="preserve"> -</v>
      </c>
      <c r="H76" s="18" t="str">
        <f t="shared" si="20"/>
        <v xml:space="preserve"> - </v>
      </c>
      <c r="I76" s="18" t="str">
        <f t="shared" si="20"/>
        <v xml:space="preserve"> -</v>
      </c>
    </row>
    <row r="77" spans="2:9" x14ac:dyDescent="0.25">
      <c r="B77" s="17" t="s">
        <v>101</v>
      </c>
      <c r="C77" s="18" t="s">
        <v>5</v>
      </c>
      <c r="D77" s="18" t="s">
        <v>5</v>
      </c>
      <c r="F77" s="18" t="str">
        <f t="shared" si="20"/>
        <v xml:space="preserve"> -</v>
      </c>
      <c r="G77" s="18" t="str">
        <f t="shared" si="20"/>
        <v xml:space="preserve"> -</v>
      </c>
      <c r="H77" s="18" t="str">
        <f t="shared" si="20"/>
        <v xml:space="preserve"> - </v>
      </c>
      <c r="I77" s="18" t="str">
        <f t="shared" si="20"/>
        <v xml:space="preserve"> -</v>
      </c>
    </row>
    <row r="78" spans="2:9" x14ac:dyDescent="0.25">
      <c r="B78" s="17" t="s">
        <v>102</v>
      </c>
      <c r="C78" s="18" t="s">
        <v>3</v>
      </c>
      <c r="D78" s="18" t="s">
        <v>4</v>
      </c>
      <c r="F78" s="18" t="str">
        <f t="shared" si="20"/>
        <v xml:space="preserve"> -</v>
      </c>
      <c r="G78" s="18" t="str">
        <f t="shared" si="20"/>
        <v>Prima</v>
      </c>
      <c r="H78" s="18" t="str">
        <f t="shared" si="20"/>
        <v xml:space="preserve"> -</v>
      </c>
      <c r="I78" s="18" t="str">
        <f t="shared" si="20"/>
        <v xml:space="preserve"> -</v>
      </c>
    </row>
    <row r="79" spans="2:9" x14ac:dyDescent="0.25">
      <c r="B79" s="17" t="s">
        <v>103</v>
      </c>
      <c r="C79" s="18" t="s">
        <v>3</v>
      </c>
      <c r="D79" s="18" t="s">
        <v>4</v>
      </c>
      <c r="F79" s="18" t="str">
        <f t="shared" si="20"/>
        <v xml:space="preserve"> -</v>
      </c>
      <c r="G79" s="18" t="str">
        <f t="shared" si="20"/>
        <v>Prima</v>
      </c>
      <c r="H79" s="18" t="str">
        <f t="shared" si="20"/>
        <v xml:space="preserve"> -</v>
      </c>
      <c r="I79" s="18" t="str">
        <f t="shared" si="20"/>
        <v xml:space="preserve"> -</v>
      </c>
    </row>
    <row r="80" spans="2:9" x14ac:dyDescent="0.25">
      <c r="B80" s="17" t="s">
        <v>104</v>
      </c>
      <c r="C80" s="18" t="s">
        <v>6</v>
      </c>
      <c r="D80" s="18" t="s">
        <v>4</v>
      </c>
      <c r="F80" s="18" t="str">
        <f t="shared" si="20"/>
        <v xml:space="preserve"> -</v>
      </c>
      <c r="G80" s="18" t="str">
        <f t="shared" si="20"/>
        <v>Lainnya</v>
      </c>
      <c r="H80" s="18" t="str">
        <f t="shared" si="20"/>
        <v xml:space="preserve"> -</v>
      </c>
      <c r="I80" s="18" t="str">
        <f t="shared" si="20"/>
        <v xml:space="preserve"> -</v>
      </c>
    </row>
    <row r="81" spans="2:9" x14ac:dyDescent="0.25">
      <c r="B81" s="17" t="s">
        <v>105</v>
      </c>
      <c r="C81" s="18" t="s">
        <v>4</v>
      </c>
      <c r="D81" s="18" t="s">
        <v>5</v>
      </c>
      <c r="F81" s="18" t="str">
        <f t="shared" si="20"/>
        <v xml:space="preserve"> -</v>
      </c>
      <c r="G81" s="18" t="str">
        <f t="shared" si="20"/>
        <v xml:space="preserve"> -</v>
      </c>
      <c r="H81" s="18" t="str">
        <f t="shared" si="20"/>
        <v>Super</v>
      </c>
      <c r="I81" s="18" t="str">
        <f t="shared" si="20"/>
        <v xml:space="preserve"> -</v>
      </c>
    </row>
    <row r="82" spans="2:9" x14ac:dyDescent="0.25">
      <c r="B82" s="17" t="s">
        <v>106</v>
      </c>
      <c r="C82" s="18" t="s">
        <v>6</v>
      </c>
      <c r="D82" s="18" t="s">
        <v>4</v>
      </c>
      <c r="F82" s="18" t="str">
        <f t="shared" si="20"/>
        <v xml:space="preserve"> -</v>
      </c>
      <c r="G82" s="18" t="str">
        <f t="shared" si="20"/>
        <v>Lainnya</v>
      </c>
      <c r="H82" s="18" t="str">
        <f t="shared" si="20"/>
        <v xml:space="preserve"> -</v>
      </c>
      <c r="I82" s="18" t="str">
        <f t="shared" si="20"/>
        <v xml:space="preserve"> -</v>
      </c>
    </row>
    <row r="83" spans="2:9" x14ac:dyDescent="0.25">
      <c r="B83" s="17" t="s">
        <v>107</v>
      </c>
      <c r="C83" s="18" t="s">
        <v>3</v>
      </c>
      <c r="D83" s="18" t="s">
        <v>4</v>
      </c>
      <c r="F83" s="18" t="str">
        <f t="shared" si="20"/>
        <v xml:space="preserve"> -</v>
      </c>
      <c r="G83" s="18" t="str">
        <f t="shared" si="20"/>
        <v>Prima</v>
      </c>
      <c r="H83" s="18" t="str">
        <f t="shared" si="20"/>
        <v xml:space="preserve"> -</v>
      </c>
      <c r="I83" s="18" t="str">
        <f t="shared" si="20"/>
        <v xml:space="preserve"> -</v>
      </c>
    </row>
    <row r="84" spans="2:9" x14ac:dyDescent="0.25">
      <c r="B84" s="17" t="s">
        <v>108</v>
      </c>
      <c r="C84" s="18" t="s">
        <v>3</v>
      </c>
      <c r="D84" s="18" t="s">
        <v>4</v>
      </c>
      <c r="F84" s="18" t="str">
        <f t="shared" si="20"/>
        <v xml:space="preserve"> -</v>
      </c>
      <c r="G84" s="18" t="str">
        <f t="shared" si="20"/>
        <v>Prima</v>
      </c>
      <c r="H84" s="18" t="str">
        <f t="shared" si="20"/>
        <v xml:space="preserve"> -</v>
      </c>
      <c r="I84" s="18" t="str">
        <f t="shared" si="20"/>
        <v xml:space="preserve"> -</v>
      </c>
    </row>
    <row r="85" spans="2:9" x14ac:dyDescent="0.25">
      <c r="B85" s="17" t="s">
        <v>109</v>
      </c>
      <c r="C85" s="18" t="s">
        <v>5</v>
      </c>
      <c r="D85" s="18" t="s">
        <v>5</v>
      </c>
      <c r="F85" s="18" t="str">
        <f t="shared" si="20"/>
        <v xml:space="preserve"> -</v>
      </c>
      <c r="G85" s="18" t="str">
        <f t="shared" si="20"/>
        <v xml:space="preserve"> -</v>
      </c>
      <c r="H85" s="18" t="str">
        <f t="shared" si="20"/>
        <v xml:space="preserve"> - </v>
      </c>
      <c r="I85" s="18" t="str">
        <f t="shared" si="20"/>
        <v xml:space="preserve"> -</v>
      </c>
    </row>
    <row r="86" spans="2:9" x14ac:dyDescent="0.25">
      <c r="B86" s="17" t="s">
        <v>110</v>
      </c>
      <c r="C86" s="18" t="s">
        <v>4</v>
      </c>
      <c r="D86" s="18" t="s">
        <v>5</v>
      </c>
      <c r="F86" s="18" t="str">
        <f t="shared" si="20"/>
        <v xml:space="preserve"> -</v>
      </c>
      <c r="G86" s="18" t="str">
        <f t="shared" si="20"/>
        <v xml:space="preserve"> -</v>
      </c>
      <c r="H86" s="18" t="str">
        <f t="shared" si="20"/>
        <v>Super</v>
      </c>
      <c r="I86" s="18" t="str">
        <f t="shared" si="20"/>
        <v xml:space="preserve"> -</v>
      </c>
    </row>
    <row r="87" spans="2:9" x14ac:dyDescent="0.25">
      <c r="B87" s="17" t="s">
        <v>111</v>
      </c>
      <c r="C87" s="18" t="s">
        <v>5</v>
      </c>
      <c r="D87" s="18" t="s">
        <v>4</v>
      </c>
      <c r="F87" s="18" t="str">
        <f t="shared" si="20"/>
        <v xml:space="preserve"> -</v>
      </c>
      <c r="G87" s="18" t="str">
        <f t="shared" si="20"/>
        <v>Elite</v>
      </c>
      <c r="H87" s="18" t="str">
        <f t="shared" si="20"/>
        <v xml:space="preserve"> -</v>
      </c>
      <c r="I87" s="18" t="str">
        <f t="shared" si="20"/>
        <v xml:space="preserve"> -</v>
      </c>
    </row>
    <row r="88" spans="2:9" x14ac:dyDescent="0.25">
      <c r="B88" s="17" t="s">
        <v>112</v>
      </c>
      <c r="C88" s="18" t="s">
        <v>5</v>
      </c>
      <c r="D88" s="18" t="s">
        <v>4</v>
      </c>
      <c r="F88" s="18" t="str">
        <f t="shared" si="20"/>
        <v xml:space="preserve"> -</v>
      </c>
      <c r="G88" s="18" t="str">
        <f t="shared" si="20"/>
        <v>Elite</v>
      </c>
      <c r="H88" s="18" t="str">
        <f t="shared" si="20"/>
        <v xml:space="preserve"> -</v>
      </c>
      <c r="I88" s="18" t="str">
        <f t="shared" si="20"/>
        <v xml:space="preserve"> -</v>
      </c>
    </row>
    <row r="89" spans="2:9" x14ac:dyDescent="0.25">
      <c r="B89" s="17" t="s">
        <v>113</v>
      </c>
      <c r="C89" s="18" t="s">
        <v>4</v>
      </c>
      <c r="D89" s="18" t="s">
        <v>4</v>
      </c>
      <c r="F89" s="18" t="str">
        <f t="shared" si="20"/>
        <v xml:space="preserve"> -</v>
      </c>
      <c r="G89" s="18" t="str">
        <f t="shared" si="20"/>
        <v xml:space="preserve"> - </v>
      </c>
      <c r="H89" s="18" t="str">
        <f t="shared" si="20"/>
        <v xml:space="preserve"> -</v>
      </c>
      <c r="I89" s="18" t="str">
        <f t="shared" si="20"/>
        <v xml:space="preserve"> -</v>
      </c>
    </row>
    <row r="90" spans="2:9" x14ac:dyDescent="0.25">
      <c r="B90" s="17" t="s">
        <v>114</v>
      </c>
      <c r="C90" s="18" t="s">
        <v>3</v>
      </c>
      <c r="D90" s="18" t="s">
        <v>4</v>
      </c>
      <c r="F90" s="18" t="str">
        <f t="shared" si="20"/>
        <v xml:space="preserve"> -</v>
      </c>
      <c r="G90" s="18" t="str">
        <f t="shared" si="20"/>
        <v>Prima</v>
      </c>
      <c r="H90" s="18" t="str">
        <f t="shared" si="20"/>
        <v xml:space="preserve"> -</v>
      </c>
      <c r="I90" s="18" t="str">
        <f t="shared" si="20"/>
        <v xml:space="preserve"> -</v>
      </c>
    </row>
    <row r="91" spans="2:9" x14ac:dyDescent="0.25">
      <c r="B91" s="17" t="s">
        <v>115</v>
      </c>
      <c r="C91" s="18" t="s">
        <v>3</v>
      </c>
      <c r="D91" s="18" t="s">
        <v>4</v>
      </c>
      <c r="F91" s="18" t="str">
        <f t="shared" si="20"/>
        <v xml:space="preserve"> -</v>
      </c>
      <c r="G91" s="18" t="str">
        <f t="shared" si="20"/>
        <v>Prima</v>
      </c>
      <c r="H91" s="18" t="str">
        <f t="shared" si="20"/>
        <v xml:space="preserve"> -</v>
      </c>
      <c r="I91" s="18" t="str">
        <f t="shared" si="20"/>
        <v xml:space="preserve"> -</v>
      </c>
    </row>
    <row r="92" spans="2:9" x14ac:dyDescent="0.25">
      <c r="B92" s="17" t="s">
        <v>116</v>
      </c>
      <c r="C92" s="18" t="s">
        <v>4</v>
      </c>
      <c r="D92" s="18" t="s">
        <v>4</v>
      </c>
      <c r="F92" s="18" t="str">
        <f t="shared" si="20"/>
        <v xml:space="preserve"> -</v>
      </c>
      <c r="G92" s="18" t="str">
        <f t="shared" si="20"/>
        <v xml:space="preserve"> - </v>
      </c>
      <c r="H92" s="18" t="str">
        <f t="shared" si="20"/>
        <v xml:space="preserve"> -</v>
      </c>
      <c r="I92" s="18" t="str">
        <f t="shared" si="20"/>
        <v xml:space="preserve"> -</v>
      </c>
    </row>
    <row r="93" spans="2:9" x14ac:dyDescent="0.25">
      <c r="B93" s="17" t="s">
        <v>117</v>
      </c>
      <c r="C93" s="18" t="s">
        <v>5</v>
      </c>
      <c r="D93" s="18" t="s">
        <v>5</v>
      </c>
      <c r="F93" s="18" t="str">
        <f t="shared" ref="F93:I111" si="21">IF($D93&lt;&gt;F$11," -",IF(AND(F$11=$D93,F$11=$C93)," - ",$C93))</f>
        <v xml:space="preserve"> -</v>
      </c>
      <c r="G93" s="18" t="str">
        <f t="shared" si="21"/>
        <v xml:space="preserve"> -</v>
      </c>
      <c r="H93" s="18" t="str">
        <f t="shared" si="21"/>
        <v xml:space="preserve"> - </v>
      </c>
      <c r="I93" s="18" t="str">
        <f t="shared" si="21"/>
        <v xml:space="preserve"> -</v>
      </c>
    </row>
    <row r="94" spans="2:9" x14ac:dyDescent="0.25">
      <c r="B94" s="17" t="s">
        <v>118</v>
      </c>
      <c r="C94" s="18" t="s">
        <v>6</v>
      </c>
      <c r="D94" s="18" t="s">
        <v>4</v>
      </c>
      <c r="F94" s="18" t="str">
        <f t="shared" si="21"/>
        <v xml:space="preserve"> -</v>
      </c>
      <c r="G94" s="18" t="str">
        <f t="shared" si="21"/>
        <v>Lainnya</v>
      </c>
      <c r="H94" s="18" t="str">
        <f t="shared" si="21"/>
        <v xml:space="preserve"> -</v>
      </c>
      <c r="I94" s="18" t="str">
        <f t="shared" si="21"/>
        <v xml:space="preserve"> -</v>
      </c>
    </row>
    <row r="95" spans="2:9" x14ac:dyDescent="0.25">
      <c r="B95" s="17" t="s">
        <v>119</v>
      </c>
      <c r="C95" s="18" t="s">
        <v>4</v>
      </c>
      <c r="D95" s="18" t="s">
        <v>3</v>
      </c>
      <c r="F95" s="18" t="str">
        <f t="shared" si="21"/>
        <v>Super</v>
      </c>
      <c r="G95" s="18" t="str">
        <f t="shared" si="21"/>
        <v xml:space="preserve"> -</v>
      </c>
      <c r="H95" s="18" t="str">
        <f t="shared" si="21"/>
        <v xml:space="preserve"> -</v>
      </c>
      <c r="I95" s="18" t="str">
        <f t="shared" si="21"/>
        <v xml:space="preserve"> -</v>
      </c>
    </row>
    <row r="96" spans="2:9" x14ac:dyDescent="0.25">
      <c r="B96" s="17" t="s">
        <v>120</v>
      </c>
      <c r="C96" s="18" t="s">
        <v>3</v>
      </c>
      <c r="D96" s="18" t="s">
        <v>3</v>
      </c>
      <c r="F96" s="18" t="str">
        <f t="shared" si="21"/>
        <v xml:space="preserve"> - </v>
      </c>
      <c r="G96" s="18" t="str">
        <f t="shared" si="21"/>
        <v xml:space="preserve"> -</v>
      </c>
      <c r="H96" s="18" t="str">
        <f t="shared" si="21"/>
        <v xml:space="preserve"> -</v>
      </c>
      <c r="I96" s="18" t="str">
        <f t="shared" si="21"/>
        <v xml:space="preserve"> -</v>
      </c>
    </row>
    <row r="97" spans="2:9" x14ac:dyDescent="0.25">
      <c r="B97" s="17" t="s">
        <v>121</v>
      </c>
      <c r="C97" s="18" t="s">
        <v>4</v>
      </c>
      <c r="D97" s="18" t="s">
        <v>3</v>
      </c>
      <c r="F97" s="18" t="str">
        <f t="shared" si="21"/>
        <v>Super</v>
      </c>
      <c r="G97" s="18" t="str">
        <f t="shared" si="21"/>
        <v xml:space="preserve"> -</v>
      </c>
      <c r="H97" s="18" t="str">
        <f t="shared" si="21"/>
        <v xml:space="preserve"> -</v>
      </c>
      <c r="I97" s="18" t="str">
        <f t="shared" si="21"/>
        <v xml:space="preserve"> -</v>
      </c>
    </row>
    <row r="98" spans="2:9" x14ac:dyDescent="0.25">
      <c r="B98" s="17" t="s">
        <v>122</v>
      </c>
      <c r="C98" s="18" t="s">
        <v>3</v>
      </c>
      <c r="D98" s="18" t="s">
        <v>3</v>
      </c>
      <c r="F98" s="18" t="str">
        <f t="shared" si="21"/>
        <v xml:space="preserve"> - </v>
      </c>
      <c r="G98" s="18" t="str">
        <f t="shared" si="21"/>
        <v xml:space="preserve"> -</v>
      </c>
      <c r="H98" s="18" t="str">
        <f t="shared" si="21"/>
        <v xml:space="preserve"> -</v>
      </c>
      <c r="I98" s="18" t="str">
        <f t="shared" si="21"/>
        <v xml:space="preserve"> -</v>
      </c>
    </row>
    <row r="99" spans="2:9" x14ac:dyDescent="0.25">
      <c r="B99" s="17" t="s">
        <v>123</v>
      </c>
      <c r="C99" s="18" t="s">
        <v>3</v>
      </c>
      <c r="D99" s="18" t="s">
        <v>3</v>
      </c>
      <c r="F99" s="18" t="str">
        <f t="shared" si="21"/>
        <v xml:space="preserve"> - </v>
      </c>
      <c r="G99" s="18" t="str">
        <f t="shared" si="21"/>
        <v xml:space="preserve"> -</v>
      </c>
      <c r="H99" s="18" t="str">
        <f t="shared" si="21"/>
        <v xml:space="preserve"> -</v>
      </c>
      <c r="I99" s="18" t="str">
        <f t="shared" si="21"/>
        <v xml:space="preserve"> -</v>
      </c>
    </row>
    <row r="100" spans="2:9" x14ac:dyDescent="0.25">
      <c r="B100" s="17" t="s">
        <v>124</v>
      </c>
      <c r="C100" s="18" t="s">
        <v>3</v>
      </c>
      <c r="D100" s="18" t="s">
        <v>5</v>
      </c>
      <c r="F100" s="18" t="str">
        <f t="shared" si="21"/>
        <v xml:space="preserve"> -</v>
      </c>
      <c r="G100" s="18" t="str">
        <f t="shared" si="21"/>
        <v xml:space="preserve"> -</v>
      </c>
      <c r="H100" s="18" t="str">
        <f t="shared" si="21"/>
        <v>Prima</v>
      </c>
      <c r="I100" s="18" t="str">
        <f t="shared" si="21"/>
        <v xml:space="preserve"> -</v>
      </c>
    </row>
    <row r="101" spans="2:9" x14ac:dyDescent="0.25">
      <c r="B101" s="17" t="s">
        <v>125</v>
      </c>
      <c r="C101" s="18" t="s">
        <v>4</v>
      </c>
      <c r="D101" s="18" t="s">
        <v>3</v>
      </c>
      <c r="F101" s="18" t="str">
        <f t="shared" si="21"/>
        <v>Super</v>
      </c>
      <c r="G101" s="18" t="str">
        <f t="shared" si="21"/>
        <v xml:space="preserve"> -</v>
      </c>
      <c r="H101" s="18" t="str">
        <f t="shared" si="21"/>
        <v xml:space="preserve"> -</v>
      </c>
      <c r="I101" s="18" t="str">
        <f t="shared" si="21"/>
        <v xml:space="preserve"> -</v>
      </c>
    </row>
    <row r="102" spans="2:9" x14ac:dyDescent="0.25">
      <c r="B102" s="17" t="s">
        <v>126</v>
      </c>
      <c r="C102" s="18" t="s">
        <v>4</v>
      </c>
      <c r="D102" s="18" t="s">
        <v>4</v>
      </c>
      <c r="F102" s="18" t="str">
        <f t="shared" si="21"/>
        <v xml:space="preserve"> -</v>
      </c>
      <c r="G102" s="18" t="str">
        <f t="shared" si="21"/>
        <v xml:space="preserve"> - </v>
      </c>
      <c r="H102" s="18" t="str">
        <f t="shared" si="21"/>
        <v xml:space="preserve"> -</v>
      </c>
      <c r="I102" s="18" t="str">
        <f t="shared" si="21"/>
        <v xml:space="preserve"> -</v>
      </c>
    </row>
    <row r="103" spans="2:9" x14ac:dyDescent="0.25">
      <c r="B103" s="17" t="s">
        <v>127</v>
      </c>
      <c r="C103" s="18" t="s">
        <v>4</v>
      </c>
      <c r="D103" s="18" t="s">
        <v>5</v>
      </c>
      <c r="F103" s="18" t="str">
        <f t="shared" si="21"/>
        <v xml:space="preserve"> -</v>
      </c>
      <c r="G103" s="18" t="str">
        <f t="shared" si="21"/>
        <v xml:space="preserve"> -</v>
      </c>
      <c r="H103" s="18" t="str">
        <f t="shared" si="21"/>
        <v>Super</v>
      </c>
      <c r="I103" s="18" t="str">
        <f t="shared" si="21"/>
        <v xml:space="preserve"> -</v>
      </c>
    </row>
    <row r="104" spans="2:9" x14ac:dyDescent="0.25">
      <c r="B104" s="17" t="s">
        <v>128</v>
      </c>
      <c r="C104" s="18" t="s">
        <v>5</v>
      </c>
      <c r="D104" s="18" t="s">
        <v>3</v>
      </c>
      <c r="F104" s="18" t="str">
        <f t="shared" si="21"/>
        <v>Elite</v>
      </c>
      <c r="G104" s="18" t="str">
        <f t="shared" si="21"/>
        <v xml:space="preserve"> -</v>
      </c>
      <c r="H104" s="18" t="str">
        <f t="shared" si="21"/>
        <v xml:space="preserve"> -</v>
      </c>
      <c r="I104" s="18" t="str">
        <f t="shared" si="21"/>
        <v xml:space="preserve"> -</v>
      </c>
    </row>
    <row r="105" spans="2:9" x14ac:dyDescent="0.25">
      <c r="B105" s="17" t="s">
        <v>129</v>
      </c>
      <c r="C105" s="18" t="s">
        <v>4</v>
      </c>
      <c r="D105" s="18" t="s">
        <v>6</v>
      </c>
      <c r="F105" s="18" t="str">
        <f t="shared" si="21"/>
        <v xml:space="preserve"> -</v>
      </c>
      <c r="G105" s="18" t="str">
        <f t="shared" si="21"/>
        <v xml:space="preserve"> -</v>
      </c>
      <c r="H105" s="18" t="str">
        <f t="shared" si="21"/>
        <v xml:space="preserve"> -</v>
      </c>
      <c r="I105" s="18" t="str">
        <f t="shared" si="21"/>
        <v>Super</v>
      </c>
    </row>
    <row r="106" spans="2:9" x14ac:dyDescent="0.25">
      <c r="B106" s="17" t="s">
        <v>130</v>
      </c>
      <c r="C106" s="18" t="s">
        <v>6</v>
      </c>
      <c r="D106" s="18" t="s">
        <v>6</v>
      </c>
      <c r="F106" s="18" t="str">
        <f t="shared" si="21"/>
        <v xml:space="preserve"> -</v>
      </c>
      <c r="G106" s="18" t="str">
        <f t="shared" si="21"/>
        <v xml:space="preserve"> -</v>
      </c>
      <c r="H106" s="18" t="str">
        <f t="shared" si="21"/>
        <v xml:space="preserve"> -</v>
      </c>
      <c r="I106" s="18" t="str">
        <f t="shared" si="21"/>
        <v xml:space="preserve"> - </v>
      </c>
    </row>
    <row r="107" spans="2:9" x14ac:dyDescent="0.25">
      <c r="B107" s="17" t="s">
        <v>131</v>
      </c>
      <c r="C107" s="18" t="s">
        <v>4</v>
      </c>
      <c r="D107" s="18" t="s">
        <v>6</v>
      </c>
      <c r="F107" s="18" t="str">
        <f t="shared" si="21"/>
        <v xml:space="preserve"> -</v>
      </c>
      <c r="G107" s="18" t="str">
        <f t="shared" si="21"/>
        <v xml:space="preserve"> -</v>
      </c>
      <c r="H107" s="18" t="str">
        <f t="shared" si="21"/>
        <v xml:space="preserve"> -</v>
      </c>
      <c r="I107" s="18" t="str">
        <f t="shared" si="21"/>
        <v>Super</v>
      </c>
    </row>
    <row r="108" spans="2:9" x14ac:dyDescent="0.25">
      <c r="B108" s="17" t="s">
        <v>132</v>
      </c>
      <c r="C108" s="18" t="s">
        <v>4</v>
      </c>
      <c r="D108" s="18" t="s">
        <v>4</v>
      </c>
      <c r="F108" s="18" t="str">
        <f t="shared" si="21"/>
        <v xml:space="preserve"> -</v>
      </c>
      <c r="G108" s="18" t="str">
        <f t="shared" si="21"/>
        <v xml:space="preserve"> - </v>
      </c>
      <c r="H108" s="18" t="str">
        <f t="shared" si="21"/>
        <v xml:space="preserve"> -</v>
      </c>
      <c r="I108" s="18" t="str">
        <f t="shared" si="21"/>
        <v xml:space="preserve"> -</v>
      </c>
    </row>
    <row r="109" spans="2:9" x14ac:dyDescent="0.25">
      <c r="B109" s="17" t="s">
        <v>133</v>
      </c>
      <c r="C109" s="18" t="s">
        <v>3</v>
      </c>
      <c r="D109" s="18" t="s">
        <v>4</v>
      </c>
      <c r="F109" s="18" t="str">
        <f t="shared" si="21"/>
        <v xml:space="preserve"> -</v>
      </c>
      <c r="G109" s="18" t="str">
        <f t="shared" si="21"/>
        <v>Prima</v>
      </c>
      <c r="H109" s="18" t="str">
        <f t="shared" si="21"/>
        <v xml:space="preserve"> -</v>
      </c>
      <c r="I109" s="18" t="str">
        <f t="shared" si="21"/>
        <v xml:space="preserve"> -</v>
      </c>
    </row>
    <row r="110" spans="2:9" x14ac:dyDescent="0.25">
      <c r="B110" s="17" t="s">
        <v>134</v>
      </c>
      <c r="C110" s="18" t="s">
        <v>4</v>
      </c>
      <c r="D110" s="18" t="s">
        <v>4</v>
      </c>
      <c r="F110" s="18" t="str">
        <f t="shared" si="21"/>
        <v xml:space="preserve"> -</v>
      </c>
      <c r="G110" s="18" t="str">
        <f t="shared" si="21"/>
        <v xml:space="preserve"> - </v>
      </c>
      <c r="H110" s="18" t="str">
        <f t="shared" si="21"/>
        <v xml:space="preserve"> -</v>
      </c>
      <c r="I110" s="18" t="str">
        <f t="shared" si="21"/>
        <v xml:space="preserve"> -</v>
      </c>
    </row>
    <row r="111" spans="2:9" x14ac:dyDescent="0.25">
      <c r="B111" s="17" t="s">
        <v>135</v>
      </c>
      <c r="C111" s="18" t="s">
        <v>3</v>
      </c>
      <c r="D111" s="18" t="s">
        <v>5</v>
      </c>
      <c r="F111" s="18" t="str">
        <f t="shared" si="21"/>
        <v xml:space="preserve"> -</v>
      </c>
      <c r="G111" s="18" t="str">
        <f t="shared" si="21"/>
        <v xml:space="preserve"> -</v>
      </c>
      <c r="H111" s="18" t="str">
        <f t="shared" si="21"/>
        <v>Prima</v>
      </c>
      <c r="I111" s="18" t="str">
        <f t="shared" si="21"/>
        <v xml:space="preserve"> -</v>
      </c>
    </row>
    <row r="112" spans="2:9" x14ac:dyDescent="0.25">
      <c r="B112" s="17" t="s">
        <v>136</v>
      </c>
      <c r="C112" s="18" t="s">
        <v>3</v>
      </c>
      <c r="D112" s="18" t="s">
        <v>3</v>
      </c>
      <c r="F112" s="18" t="str">
        <f t="shared" ref="F112:I175" si="22">IF($D112&lt;&gt;F$11," -",IF(AND(F$11=$D112,F$11=$C112)," - ",$C112))</f>
        <v xml:space="preserve"> - </v>
      </c>
      <c r="G112" s="18" t="str">
        <f t="shared" si="22"/>
        <v xml:space="preserve"> -</v>
      </c>
      <c r="H112" s="18" t="str">
        <f t="shared" si="22"/>
        <v xml:space="preserve"> -</v>
      </c>
      <c r="I112" s="18" t="str">
        <f t="shared" si="22"/>
        <v xml:space="preserve"> -</v>
      </c>
    </row>
    <row r="113" spans="2:9" x14ac:dyDescent="0.25">
      <c r="B113" s="17" t="s">
        <v>137</v>
      </c>
      <c r="C113" s="18" t="s">
        <v>4</v>
      </c>
      <c r="D113" s="18" t="s">
        <v>4</v>
      </c>
      <c r="F113" s="18" t="str">
        <f t="shared" si="22"/>
        <v xml:space="preserve"> -</v>
      </c>
      <c r="G113" s="18" t="str">
        <f t="shared" si="22"/>
        <v xml:space="preserve"> - </v>
      </c>
      <c r="H113" s="18" t="str">
        <f t="shared" si="22"/>
        <v xml:space="preserve"> -</v>
      </c>
      <c r="I113" s="18" t="str">
        <f t="shared" si="22"/>
        <v xml:space="preserve"> -</v>
      </c>
    </row>
    <row r="114" spans="2:9" x14ac:dyDescent="0.25">
      <c r="B114" s="17" t="s">
        <v>138</v>
      </c>
      <c r="C114" s="18" t="s">
        <v>4</v>
      </c>
      <c r="D114" s="18" t="s">
        <v>4</v>
      </c>
      <c r="F114" s="18" t="str">
        <f t="shared" si="22"/>
        <v xml:space="preserve"> -</v>
      </c>
      <c r="G114" s="18" t="str">
        <f t="shared" si="22"/>
        <v xml:space="preserve"> - </v>
      </c>
      <c r="H114" s="18" t="str">
        <f t="shared" si="22"/>
        <v xml:space="preserve"> -</v>
      </c>
      <c r="I114" s="18" t="str">
        <f t="shared" si="22"/>
        <v xml:space="preserve"> -</v>
      </c>
    </row>
    <row r="115" spans="2:9" x14ac:dyDescent="0.25">
      <c r="B115" s="17" t="s">
        <v>139</v>
      </c>
      <c r="C115" s="18" t="s">
        <v>6</v>
      </c>
      <c r="D115" s="18" t="s">
        <v>6</v>
      </c>
      <c r="F115" s="18" t="str">
        <f t="shared" si="22"/>
        <v xml:space="preserve"> -</v>
      </c>
      <c r="G115" s="18" t="str">
        <f t="shared" si="22"/>
        <v xml:space="preserve"> -</v>
      </c>
      <c r="H115" s="18" t="str">
        <f t="shared" si="22"/>
        <v xml:space="preserve"> -</v>
      </c>
      <c r="I115" s="18" t="str">
        <f t="shared" si="22"/>
        <v xml:space="preserve"> - </v>
      </c>
    </row>
    <row r="116" spans="2:9" x14ac:dyDescent="0.25">
      <c r="B116" s="17" t="s">
        <v>140</v>
      </c>
      <c r="C116" s="18" t="s">
        <v>4</v>
      </c>
      <c r="D116" s="18" t="s">
        <v>5</v>
      </c>
      <c r="F116" s="18" t="str">
        <f t="shared" si="22"/>
        <v xml:space="preserve"> -</v>
      </c>
      <c r="G116" s="18" t="str">
        <f t="shared" si="22"/>
        <v xml:space="preserve"> -</v>
      </c>
      <c r="H116" s="18" t="str">
        <f t="shared" si="22"/>
        <v>Super</v>
      </c>
      <c r="I116" s="18" t="str">
        <f t="shared" si="22"/>
        <v xml:space="preserve"> -</v>
      </c>
    </row>
    <row r="117" spans="2:9" x14ac:dyDescent="0.25">
      <c r="B117" s="17" t="s">
        <v>141</v>
      </c>
      <c r="C117" s="18" t="s">
        <v>4</v>
      </c>
      <c r="D117" s="18" t="s">
        <v>5</v>
      </c>
      <c r="F117" s="18" t="str">
        <f t="shared" si="22"/>
        <v xml:space="preserve"> -</v>
      </c>
      <c r="G117" s="18" t="str">
        <f t="shared" si="22"/>
        <v xml:space="preserve"> -</v>
      </c>
      <c r="H117" s="18" t="str">
        <f t="shared" si="22"/>
        <v>Super</v>
      </c>
      <c r="I117" s="18" t="str">
        <f t="shared" si="22"/>
        <v xml:space="preserve"> -</v>
      </c>
    </row>
    <row r="118" spans="2:9" x14ac:dyDescent="0.25">
      <c r="B118" s="17" t="s">
        <v>142</v>
      </c>
      <c r="C118" s="18" t="s">
        <v>5</v>
      </c>
      <c r="D118" s="18" t="s">
        <v>3</v>
      </c>
      <c r="F118" s="18" t="str">
        <f t="shared" si="22"/>
        <v>Elite</v>
      </c>
      <c r="G118" s="18" t="str">
        <f t="shared" si="22"/>
        <v xml:space="preserve"> -</v>
      </c>
      <c r="H118" s="18" t="str">
        <f t="shared" si="22"/>
        <v xml:space="preserve"> -</v>
      </c>
      <c r="I118" s="18" t="str">
        <f t="shared" si="22"/>
        <v xml:space="preserve"> -</v>
      </c>
    </row>
    <row r="119" spans="2:9" x14ac:dyDescent="0.25">
      <c r="B119" s="17" t="s">
        <v>143</v>
      </c>
      <c r="C119" s="18" t="s">
        <v>5</v>
      </c>
      <c r="D119" s="18" t="s">
        <v>5</v>
      </c>
      <c r="F119" s="18" t="str">
        <f t="shared" si="22"/>
        <v xml:space="preserve"> -</v>
      </c>
      <c r="G119" s="18" t="str">
        <f t="shared" si="22"/>
        <v xml:space="preserve"> -</v>
      </c>
      <c r="H119" s="18" t="str">
        <f t="shared" si="22"/>
        <v xml:space="preserve"> - </v>
      </c>
      <c r="I119" s="18" t="str">
        <f t="shared" si="22"/>
        <v xml:space="preserve"> -</v>
      </c>
    </row>
    <row r="120" spans="2:9" x14ac:dyDescent="0.25">
      <c r="B120" s="17" t="s">
        <v>144</v>
      </c>
      <c r="C120" s="18" t="s">
        <v>6</v>
      </c>
      <c r="D120" s="18" t="s">
        <v>3</v>
      </c>
      <c r="F120" s="18" t="str">
        <f t="shared" si="22"/>
        <v>Lainnya</v>
      </c>
      <c r="G120" s="18" t="str">
        <f t="shared" si="22"/>
        <v xml:space="preserve"> -</v>
      </c>
      <c r="H120" s="18" t="str">
        <f t="shared" si="22"/>
        <v xml:space="preserve"> -</v>
      </c>
      <c r="I120" s="18" t="str">
        <f t="shared" si="22"/>
        <v xml:space="preserve"> -</v>
      </c>
    </row>
    <row r="121" spans="2:9" x14ac:dyDescent="0.25">
      <c r="B121" s="17" t="s">
        <v>145</v>
      </c>
      <c r="C121" s="18" t="s">
        <v>4</v>
      </c>
      <c r="D121" s="18" t="s">
        <v>4</v>
      </c>
      <c r="F121" s="18" t="str">
        <f t="shared" si="22"/>
        <v xml:space="preserve"> -</v>
      </c>
      <c r="G121" s="18" t="str">
        <f t="shared" si="22"/>
        <v xml:space="preserve"> - </v>
      </c>
      <c r="H121" s="18" t="str">
        <f t="shared" si="22"/>
        <v xml:space="preserve"> -</v>
      </c>
      <c r="I121" s="18" t="str">
        <f t="shared" si="22"/>
        <v xml:space="preserve"> -</v>
      </c>
    </row>
    <row r="122" spans="2:9" x14ac:dyDescent="0.25">
      <c r="B122" s="17" t="s">
        <v>146</v>
      </c>
      <c r="C122" s="18" t="s">
        <v>3</v>
      </c>
      <c r="D122" s="18" t="s">
        <v>3</v>
      </c>
      <c r="F122" s="18" t="str">
        <f t="shared" si="22"/>
        <v xml:space="preserve"> - </v>
      </c>
      <c r="G122" s="18" t="str">
        <f t="shared" si="22"/>
        <v xml:space="preserve"> -</v>
      </c>
      <c r="H122" s="18" t="str">
        <f t="shared" si="22"/>
        <v xml:space="preserve"> -</v>
      </c>
      <c r="I122" s="18" t="str">
        <f t="shared" si="22"/>
        <v xml:space="preserve"> -</v>
      </c>
    </row>
    <row r="123" spans="2:9" x14ac:dyDescent="0.25">
      <c r="B123" s="17" t="s">
        <v>147</v>
      </c>
      <c r="C123" s="18" t="s">
        <v>6</v>
      </c>
      <c r="D123" s="18" t="s">
        <v>6</v>
      </c>
      <c r="F123" s="18" t="str">
        <f t="shared" si="22"/>
        <v xml:space="preserve"> -</v>
      </c>
      <c r="G123" s="18" t="str">
        <f t="shared" si="22"/>
        <v xml:space="preserve"> -</v>
      </c>
      <c r="H123" s="18" t="str">
        <f t="shared" si="22"/>
        <v xml:space="preserve"> -</v>
      </c>
      <c r="I123" s="18" t="str">
        <f t="shared" si="22"/>
        <v xml:space="preserve"> - </v>
      </c>
    </row>
    <row r="124" spans="2:9" x14ac:dyDescent="0.25">
      <c r="B124" s="17" t="s">
        <v>148</v>
      </c>
      <c r="C124" s="18" t="s">
        <v>4</v>
      </c>
      <c r="D124" s="18" t="s">
        <v>4</v>
      </c>
      <c r="F124" s="18" t="str">
        <f t="shared" si="22"/>
        <v xml:space="preserve"> -</v>
      </c>
      <c r="G124" s="18" t="str">
        <f t="shared" si="22"/>
        <v xml:space="preserve"> - </v>
      </c>
      <c r="H124" s="18" t="str">
        <f t="shared" si="22"/>
        <v xml:space="preserve"> -</v>
      </c>
      <c r="I124" s="18" t="str">
        <f t="shared" si="22"/>
        <v xml:space="preserve"> -</v>
      </c>
    </row>
    <row r="125" spans="2:9" x14ac:dyDescent="0.25">
      <c r="B125" s="17" t="s">
        <v>149</v>
      </c>
      <c r="C125" s="18" t="s">
        <v>4</v>
      </c>
      <c r="D125" s="18" t="s">
        <v>4</v>
      </c>
      <c r="F125" s="18" t="str">
        <f t="shared" si="22"/>
        <v xml:space="preserve"> -</v>
      </c>
      <c r="G125" s="18" t="str">
        <f t="shared" si="22"/>
        <v xml:space="preserve"> - </v>
      </c>
      <c r="H125" s="18" t="str">
        <f t="shared" si="22"/>
        <v xml:space="preserve"> -</v>
      </c>
      <c r="I125" s="18" t="str">
        <f t="shared" si="22"/>
        <v xml:space="preserve"> -</v>
      </c>
    </row>
    <row r="126" spans="2:9" x14ac:dyDescent="0.25">
      <c r="B126" s="17" t="s">
        <v>150</v>
      </c>
      <c r="C126" s="18" t="s">
        <v>6</v>
      </c>
      <c r="D126" s="18" t="s">
        <v>5</v>
      </c>
      <c r="F126" s="18" t="str">
        <f t="shared" si="22"/>
        <v xml:space="preserve"> -</v>
      </c>
      <c r="G126" s="18" t="str">
        <f t="shared" si="22"/>
        <v xml:space="preserve"> -</v>
      </c>
      <c r="H126" s="18" t="str">
        <f t="shared" si="22"/>
        <v>Lainnya</v>
      </c>
      <c r="I126" s="18" t="str">
        <f t="shared" si="22"/>
        <v xml:space="preserve"> -</v>
      </c>
    </row>
    <row r="127" spans="2:9" x14ac:dyDescent="0.25">
      <c r="B127" s="17" t="s">
        <v>151</v>
      </c>
      <c r="C127" s="18" t="s">
        <v>5</v>
      </c>
      <c r="D127" s="18" t="s">
        <v>4</v>
      </c>
      <c r="F127" s="18" t="str">
        <f t="shared" si="22"/>
        <v xml:space="preserve"> -</v>
      </c>
      <c r="G127" s="18" t="str">
        <f t="shared" si="22"/>
        <v>Elite</v>
      </c>
      <c r="H127" s="18" t="str">
        <f t="shared" si="22"/>
        <v xml:space="preserve"> -</v>
      </c>
      <c r="I127" s="18" t="str">
        <f t="shared" si="22"/>
        <v xml:space="preserve"> -</v>
      </c>
    </row>
    <row r="128" spans="2:9" x14ac:dyDescent="0.25">
      <c r="B128" s="17" t="s">
        <v>152</v>
      </c>
      <c r="C128" s="18" t="s">
        <v>4</v>
      </c>
      <c r="D128" s="18" t="s">
        <v>3</v>
      </c>
      <c r="F128" s="18" t="str">
        <f t="shared" si="22"/>
        <v>Super</v>
      </c>
      <c r="G128" s="18" t="str">
        <f t="shared" si="22"/>
        <v xml:space="preserve"> -</v>
      </c>
      <c r="H128" s="18" t="str">
        <f t="shared" si="22"/>
        <v xml:space="preserve"> -</v>
      </c>
      <c r="I128" s="18" t="str">
        <f t="shared" si="22"/>
        <v xml:space="preserve"> -</v>
      </c>
    </row>
    <row r="129" spans="2:9" x14ac:dyDescent="0.25">
      <c r="B129" s="17" t="s">
        <v>153</v>
      </c>
      <c r="C129" s="18" t="s">
        <v>3</v>
      </c>
      <c r="D129" s="18" t="s">
        <v>4</v>
      </c>
      <c r="F129" s="18" t="str">
        <f t="shared" si="22"/>
        <v xml:space="preserve"> -</v>
      </c>
      <c r="G129" s="18" t="str">
        <f t="shared" si="22"/>
        <v>Prima</v>
      </c>
      <c r="H129" s="18" t="str">
        <f t="shared" si="22"/>
        <v xml:space="preserve"> -</v>
      </c>
      <c r="I129" s="18" t="str">
        <f t="shared" si="22"/>
        <v xml:space="preserve"> -</v>
      </c>
    </row>
    <row r="130" spans="2:9" x14ac:dyDescent="0.25">
      <c r="B130" s="17" t="s">
        <v>154</v>
      </c>
      <c r="C130" s="18" t="s">
        <v>5</v>
      </c>
      <c r="D130" s="18" t="s">
        <v>5</v>
      </c>
      <c r="F130" s="18" t="str">
        <f t="shared" si="22"/>
        <v xml:space="preserve"> -</v>
      </c>
      <c r="G130" s="18" t="str">
        <f t="shared" si="22"/>
        <v xml:space="preserve"> -</v>
      </c>
      <c r="H130" s="18" t="str">
        <f t="shared" si="22"/>
        <v xml:space="preserve"> - </v>
      </c>
      <c r="I130" s="18" t="str">
        <f t="shared" si="22"/>
        <v xml:space="preserve"> -</v>
      </c>
    </row>
    <row r="131" spans="2:9" x14ac:dyDescent="0.25">
      <c r="B131" s="17" t="s">
        <v>155</v>
      </c>
      <c r="C131" s="18" t="s">
        <v>3</v>
      </c>
      <c r="D131" s="18" t="s">
        <v>3</v>
      </c>
      <c r="F131" s="18" t="str">
        <f t="shared" si="22"/>
        <v xml:space="preserve"> - </v>
      </c>
      <c r="G131" s="18" t="str">
        <f t="shared" si="22"/>
        <v xml:space="preserve"> -</v>
      </c>
      <c r="H131" s="18" t="str">
        <f t="shared" si="22"/>
        <v xml:space="preserve"> -</v>
      </c>
      <c r="I131" s="18" t="str">
        <f t="shared" si="22"/>
        <v xml:space="preserve"> -</v>
      </c>
    </row>
    <row r="132" spans="2:9" x14ac:dyDescent="0.25">
      <c r="B132" s="17" t="s">
        <v>156</v>
      </c>
      <c r="C132" s="18" t="s">
        <v>5</v>
      </c>
      <c r="D132" s="18" t="s">
        <v>4</v>
      </c>
      <c r="F132" s="18" t="str">
        <f t="shared" si="22"/>
        <v xml:space="preserve"> -</v>
      </c>
      <c r="G132" s="18" t="str">
        <f t="shared" si="22"/>
        <v>Elite</v>
      </c>
      <c r="H132" s="18" t="str">
        <f t="shared" si="22"/>
        <v xml:space="preserve"> -</v>
      </c>
      <c r="I132" s="18" t="str">
        <f t="shared" si="22"/>
        <v xml:space="preserve"> -</v>
      </c>
    </row>
    <row r="133" spans="2:9" x14ac:dyDescent="0.25">
      <c r="B133" s="17" t="s">
        <v>157</v>
      </c>
      <c r="C133" s="18" t="s">
        <v>4</v>
      </c>
      <c r="D133" s="18" t="s">
        <v>4</v>
      </c>
      <c r="F133" s="18" t="str">
        <f t="shared" si="22"/>
        <v xml:space="preserve"> -</v>
      </c>
      <c r="G133" s="18" t="str">
        <f t="shared" si="22"/>
        <v xml:space="preserve"> - </v>
      </c>
      <c r="H133" s="18" t="str">
        <f t="shared" si="22"/>
        <v xml:space="preserve"> -</v>
      </c>
      <c r="I133" s="18" t="str">
        <f t="shared" si="22"/>
        <v xml:space="preserve"> -</v>
      </c>
    </row>
    <row r="134" spans="2:9" x14ac:dyDescent="0.25">
      <c r="B134" s="17" t="s">
        <v>158</v>
      </c>
      <c r="C134" s="18" t="s">
        <v>5</v>
      </c>
      <c r="D134" s="18" t="s">
        <v>5</v>
      </c>
      <c r="F134" s="18" t="str">
        <f t="shared" si="22"/>
        <v xml:space="preserve"> -</v>
      </c>
      <c r="G134" s="18" t="str">
        <f t="shared" si="22"/>
        <v xml:space="preserve"> -</v>
      </c>
      <c r="H134" s="18" t="str">
        <f t="shared" si="22"/>
        <v xml:space="preserve"> - </v>
      </c>
      <c r="I134" s="18" t="str">
        <f t="shared" si="22"/>
        <v xml:space="preserve"> -</v>
      </c>
    </row>
    <row r="135" spans="2:9" x14ac:dyDescent="0.25">
      <c r="B135" s="17" t="s">
        <v>159</v>
      </c>
      <c r="C135" s="18" t="s">
        <v>4</v>
      </c>
      <c r="D135" s="18" t="s">
        <v>5</v>
      </c>
      <c r="F135" s="18" t="str">
        <f t="shared" si="22"/>
        <v xml:space="preserve"> -</v>
      </c>
      <c r="G135" s="18" t="str">
        <f t="shared" si="22"/>
        <v xml:space="preserve"> -</v>
      </c>
      <c r="H135" s="18" t="str">
        <f t="shared" si="22"/>
        <v>Super</v>
      </c>
      <c r="I135" s="18" t="str">
        <f t="shared" si="22"/>
        <v xml:space="preserve"> -</v>
      </c>
    </row>
    <row r="136" spans="2:9" x14ac:dyDescent="0.25">
      <c r="B136" s="17" t="s">
        <v>160</v>
      </c>
      <c r="C136" s="18" t="s">
        <v>5</v>
      </c>
      <c r="D136" s="18" t="s">
        <v>6</v>
      </c>
      <c r="F136" s="18" t="str">
        <f t="shared" si="22"/>
        <v xml:space="preserve"> -</v>
      </c>
      <c r="G136" s="18" t="str">
        <f t="shared" si="22"/>
        <v xml:space="preserve"> -</v>
      </c>
      <c r="H136" s="18" t="str">
        <f t="shared" si="22"/>
        <v xml:space="preserve"> -</v>
      </c>
      <c r="I136" s="18" t="str">
        <f t="shared" si="22"/>
        <v>Elite</v>
      </c>
    </row>
    <row r="137" spans="2:9" x14ac:dyDescent="0.25">
      <c r="B137" s="17" t="s">
        <v>161</v>
      </c>
      <c r="C137" s="18" t="s">
        <v>4</v>
      </c>
      <c r="D137" s="18" t="s">
        <v>3</v>
      </c>
      <c r="F137" s="18" t="str">
        <f t="shared" si="22"/>
        <v>Super</v>
      </c>
      <c r="G137" s="18" t="str">
        <f t="shared" si="22"/>
        <v xml:space="preserve"> -</v>
      </c>
      <c r="H137" s="18" t="str">
        <f t="shared" si="22"/>
        <v xml:space="preserve"> -</v>
      </c>
      <c r="I137" s="18" t="str">
        <f t="shared" si="22"/>
        <v xml:space="preserve"> -</v>
      </c>
    </row>
    <row r="138" spans="2:9" x14ac:dyDescent="0.25">
      <c r="B138" s="17" t="s">
        <v>162</v>
      </c>
      <c r="C138" s="18" t="s">
        <v>5</v>
      </c>
      <c r="D138" s="18" t="s">
        <v>5</v>
      </c>
      <c r="F138" s="18" t="str">
        <f t="shared" si="22"/>
        <v xml:space="preserve"> -</v>
      </c>
      <c r="G138" s="18" t="str">
        <f t="shared" si="22"/>
        <v xml:space="preserve"> -</v>
      </c>
      <c r="H138" s="18" t="str">
        <f t="shared" si="22"/>
        <v xml:space="preserve"> - </v>
      </c>
      <c r="I138" s="18" t="str">
        <f t="shared" si="22"/>
        <v xml:space="preserve"> -</v>
      </c>
    </row>
    <row r="139" spans="2:9" x14ac:dyDescent="0.25">
      <c r="B139" s="17" t="s">
        <v>163</v>
      </c>
      <c r="C139" s="18" t="s">
        <v>3</v>
      </c>
      <c r="D139" s="18" t="s">
        <v>4</v>
      </c>
      <c r="F139" s="18" t="str">
        <f t="shared" si="22"/>
        <v xml:space="preserve"> -</v>
      </c>
      <c r="G139" s="18" t="str">
        <f t="shared" si="22"/>
        <v>Prima</v>
      </c>
      <c r="H139" s="18" t="str">
        <f t="shared" si="22"/>
        <v xml:space="preserve"> -</v>
      </c>
      <c r="I139" s="18" t="str">
        <f t="shared" si="22"/>
        <v xml:space="preserve"> -</v>
      </c>
    </row>
    <row r="140" spans="2:9" x14ac:dyDescent="0.25">
      <c r="B140" s="17" t="s">
        <v>164</v>
      </c>
      <c r="C140" s="18" t="s">
        <v>5</v>
      </c>
      <c r="D140" s="18" t="s">
        <v>5</v>
      </c>
      <c r="F140" s="18" t="str">
        <f t="shared" si="22"/>
        <v xml:space="preserve"> -</v>
      </c>
      <c r="G140" s="18" t="str">
        <f t="shared" si="22"/>
        <v xml:space="preserve"> -</v>
      </c>
      <c r="H140" s="18" t="str">
        <f t="shared" si="22"/>
        <v xml:space="preserve"> - </v>
      </c>
      <c r="I140" s="18" t="str">
        <f t="shared" si="22"/>
        <v xml:space="preserve"> -</v>
      </c>
    </row>
    <row r="141" spans="2:9" x14ac:dyDescent="0.25">
      <c r="B141" s="17" t="s">
        <v>165</v>
      </c>
      <c r="C141" s="18" t="s">
        <v>6</v>
      </c>
      <c r="D141" s="18" t="s">
        <v>3</v>
      </c>
      <c r="F141" s="18" t="str">
        <f t="shared" si="22"/>
        <v>Lainnya</v>
      </c>
      <c r="G141" s="18" t="str">
        <f t="shared" si="22"/>
        <v xml:space="preserve"> -</v>
      </c>
      <c r="H141" s="18" t="str">
        <f t="shared" si="22"/>
        <v xml:space="preserve"> -</v>
      </c>
      <c r="I141" s="18" t="str">
        <f t="shared" si="22"/>
        <v xml:space="preserve"> -</v>
      </c>
    </row>
    <row r="142" spans="2:9" x14ac:dyDescent="0.25">
      <c r="B142" s="17" t="s">
        <v>166</v>
      </c>
      <c r="C142" s="18" t="s">
        <v>4</v>
      </c>
      <c r="D142" s="18" t="s">
        <v>4</v>
      </c>
      <c r="F142" s="18" t="str">
        <f t="shared" si="22"/>
        <v xml:space="preserve"> -</v>
      </c>
      <c r="G142" s="18" t="str">
        <f t="shared" si="22"/>
        <v xml:space="preserve"> - </v>
      </c>
      <c r="H142" s="18" t="str">
        <f t="shared" si="22"/>
        <v xml:space="preserve"> -</v>
      </c>
      <c r="I142" s="18" t="str">
        <f t="shared" si="22"/>
        <v xml:space="preserve"> -</v>
      </c>
    </row>
    <row r="143" spans="2:9" x14ac:dyDescent="0.25">
      <c r="B143" s="17" t="s">
        <v>167</v>
      </c>
      <c r="C143" s="18" t="s">
        <v>5</v>
      </c>
      <c r="D143" s="18" t="s">
        <v>6</v>
      </c>
      <c r="F143" s="18" t="str">
        <f t="shared" si="22"/>
        <v xml:space="preserve"> -</v>
      </c>
      <c r="G143" s="18" t="str">
        <f t="shared" si="22"/>
        <v xml:space="preserve"> -</v>
      </c>
      <c r="H143" s="18" t="str">
        <f t="shared" si="22"/>
        <v xml:space="preserve"> -</v>
      </c>
      <c r="I143" s="18" t="str">
        <f t="shared" si="22"/>
        <v>Elite</v>
      </c>
    </row>
    <row r="144" spans="2:9" x14ac:dyDescent="0.25">
      <c r="B144" s="17" t="s">
        <v>168</v>
      </c>
      <c r="C144" s="18" t="s">
        <v>3</v>
      </c>
      <c r="D144" s="18" t="s">
        <v>3</v>
      </c>
      <c r="F144" s="18" t="str">
        <f t="shared" si="22"/>
        <v xml:space="preserve"> - </v>
      </c>
      <c r="G144" s="18" t="str">
        <f t="shared" si="22"/>
        <v xml:space="preserve"> -</v>
      </c>
      <c r="H144" s="18" t="str">
        <f t="shared" si="22"/>
        <v xml:space="preserve"> -</v>
      </c>
      <c r="I144" s="18" t="str">
        <f t="shared" si="22"/>
        <v xml:space="preserve"> -</v>
      </c>
    </row>
    <row r="145" spans="2:9" x14ac:dyDescent="0.25">
      <c r="B145" s="17" t="s">
        <v>169</v>
      </c>
      <c r="C145" s="18" t="s">
        <v>4</v>
      </c>
      <c r="D145" s="18" t="s">
        <v>4</v>
      </c>
      <c r="F145" s="18" t="str">
        <f t="shared" si="22"/>
        <v xml:space="preserve"> -</v>
      </c>
      <c r="G145" s="18" t="str">
        <f t="shared" si="22"/>
        <v xml:space="preserve"> - </v>
      </c>
      <c r="H145" s="18" t="str">
        <f t="shared" si="22"/>
        <v xml:space="preserve"> -</v>
      </c>
      <c r="I145" s="18" t="str">
        <f t="shared" si="22"/>
        <v xml:space="preserve"> -</v>
      </c>
    </row>
    <row r="146" spans="2:9" x14ac:dyDescent="0.25">
      <c r="B146" s="17" t="s">
        <v>170</v>
      </c>
      <c r="C146" s="18" t="s">
        <v>5</v>
      </c>
      <c r="D146" s="18" t="s">
        <v>6</v>
      </c>
      <c r="F146" s="18" t="str">
        <f t="shared" si="22"/>
        <v xml:space="preserve"> -</v>
      </c>
      <c r="G146" s="18" t="str">
        <f t="shared" si="22"/>
        <v xml:space="preserve"> -</v>
      </c>
      <c r="H146" s="18" t="str">
        <f t="shared" si="22"/>
        <v xml:space="preserve"> -</v>
      </c>
      <c r="I146" s="18" t="str">
        <f t="shared" si="22"/>
        <v>Elite</v>
      </c>
    </row>
    <row r="147" spans="2:9" x14ac:dyDescent="0.25">
      <c r="B147" s="17" t="s">
        <v>171</v>
      </c>
      <c r="C147" s="18" t="s">
        <v>6</v>
      </c>
      <c r="D147" s="18" t="s">
        <v>3</v>
      </c>
      <c r="F147" s="18" t="str">
        <f t="shared" si="22"/>
        <v>Lainnya</v>
      </c>
      <c r="G147" s="18" t="str">
        <f t="shared" si="22"/>
        <v xml:space="preserve"> -</v>
      </c>
      <c r="H147" s="18" t="str">
        <f t="shared" si="22"/>
        <v xml:space="preserve"> -</v>
      </c>
      <c r="I147" s="18" t="str">
        <f t="shared" si="22"/>
        <v xml:space="preserve"> -</v>
      </c>
    </row>
    <row r="148" spans="2:9" x14ac:dyDescent="0.25">
      <c r="B148" s="17" t="s">
        <v>172</v>
      </c>
      <c r="C148" s="18" t="s">
        <v>4</v>
      </c>
      <c r="D148" s="18" t="s">
        <v>5</v>
      </c>
      <c r="F148" s="18" t="str">
        <f t="shared" si="22"/>
        <v xml:space="preserve"> -</v>
      </c>
      <c r="G148" s="18" t="str">
        <f t="shared" si="22"/>
        <v xml:space="preserve"> -</v>
      </c>
      <c r="H148" s="18" t="str">
        <f t="shared" si="22"/>
        <v>Super</v>
      </c>
      <c r="I148" s="18" t="str">
        <f t="shared" si="22"/>
        <v xml:space="preserve"> -</v>
      </c>
    </row>
    <row r="149" spans="2:9" x14ac:dyDescent="0.25">
      <c r="B149" s="17" t="s">
        <v>173</v>
      </c>
      <c r="C149" s="18" t="s">
        <v>6</v>
      </c>
      <c r="D149" s="18" t="s">
        <v>4</v>
      </c>
      <c r="F149" s="18" t="str">
        <f t="shared" si="22"/>
        <v xml:space="preserve"> -</v>
      </c>
      <c r="G149" s="18" t="str">
        <f t="shared" si="22"/>
        <v>Lainnya</v>
      </c>
      <c r="H149" s="18" t="str">
        <f t="shared" si="22"/>
        <v xml:space="preserve"> -</v>
      </c>
      <c r="I149" s="18" t="str">
        <f t="shared" si="22"/>
        <v xml:space="preserve"> -</v>
      </c>
    </row>
    <row r="150" spans="2:9" x14ac:dyDescent="0.25">
      <c r="B150" s="17" t="s">
        <v>174</v>
      </c>
      <c r="C150" s="18" t="s">
        <v>5</v>
      </c>
      <c r="D150" s="18" t="s">
        <v>6</v>
      </c>
      <c r="F150" s="18" t="str">
        <f t="shared" si="22"/>
        <v xml:space="preserve"> -</v>
      </c>
      <c r="G150" s="18" t="str">
        <f t="shared" si="22"/>
        <v xml:space="preserve"> -</v>
      </c>
      <c r="H150" s="18" t="str">
        <f t="shared" si="22"/>
        <v xml:space="preserve"> -</v>
      </c>
      <c r="I150" s="18" t="str">
        <f t="shared" si="22"/>
        <v>Elite</v>
      </c>
    </row>
    <row r="151" spans="2:9" x14ac:dyDescent="0.25">
      <c r="B151" s="17" t="s">
        <v>175</v>
      </c>
      <c r="C151" s="18" t="s">
        <v>5</v>
      </c>
      <c r="D151" s="18" t="s">
        <v>3</v>
      </c>
      <c r="F151" s="18" t="str">
        <f t="shared" si="22"/>
        <v>Elite</v>
      </c>
      <c r="G151" s="18" t="str">
        <f t="shared" si="22"/>
        <v xml:space="preserve"> -</v>
      </c>
      <c r="H151" s="18" t="str">
        <f t="shared" si="22"/>
        <v xml:space="preserve"> -</v>
      </c>
      <c r="I151" s="18" t="str">
        <f t="shared" si="22"/>
        <v xml:space="preserve"> -</v>
      </c>
    </row>
    <row r="152" spans="2:9" x14ac:dyDescent="0.25">
      <c r="B152" s="17" t="s">
        <v>176</v>
      </c>
      <c r="C152" s="18" t="s">
        <v>5</v>
      </c>
      <c r="D152" s="18" t="s">
        <v>3</v>
      </c>
      <c r="F152" s="18" t="str">
        <f t="shared" si="22"/>
        <v>Elite</v>
      </c>
      <c r="G152" s="18" t="str">
        <f t="shared" si="22"/>
        <v xml:space="preserve"> -</v>
      </c>
      <c r="H152" s="18" t="str">
        <f t="shared" si="22"/>
        <v xml:space="preserve"> -</v>
      </c>
      <c r="I152" s="18" t="str">
        <f t="shared" si="22"/>
        <v xml:space="preserve"> -</v>
      </c>
    </row>
    <row r="153" spans="2:9" x14ac:dyDescent="0.25">
      <c r="B153" s="17" t="s">
        <v>177</v>
      </c>
      <c r="C153" s="18" t="s">
        <v>4</v>
      </c>
      <c r="D153" s="18" t="s">
        <v>5</v>
      </c>
      <c r="F153" s="18" t="str">
        <f t="shared" si="22"/>
        <v xml:space="preserve"> -</v>
      </c>
      <c r="G153" s="18" t="str">
        <f t="shared" si="22"/>
        <v xml:space="preserve"> -</v>
      </c>
      <c r="H153" s="18" t="str">
        <f t="shared" si="22"/>
        <v>Super</v>
      </c>
      <c r="I153" s="18" t="str">
        <f t="shared" si="22"/>
        <v xml:space="preserve"> -</v>
      </c>
    </row>
    <row r="154" spans="2:9" x14ac:dyDescent="0.25">
      <c r="B154" s="17" t="s">
        <v>178</v>
      </c>
      <c r="C154" s="18" t="s">
        <v>3</v>
      </c>
      <c r="D154" s="18" t="s">
        <v>4</v>
      </c>
      <c r="F154" s="18" t="str">
        <f t="shared" si="22"/>
        <v xml:space="preserve"> -</v>
      </c>
      <c r="G154" s="18" t="str">
        <f t="shared" si="22"/>
        <v>Prima</v>
      </c>
      <c r="H154" s="18" t="str">
        <f t="shared" si="22"/>
        <v xml:space="preserve"> -</v>
      </c>
      <c r="I154" s="18" t="str">
        <f t="shared" si="22"/>
        <v xml:space="preserve"> -</v>
      </c>
    </row>
    <row r="155" spans="2:9" x14ac:dyDescent="0.25">
      <c r="B155" s="17" t="s">
        <v>179</v>
      </c>
      <c r="C155" s="18" t="s">
        <v>3</v>
      </c>
      <c r="D155" s="18" t="s">
        <v>5</v>
      </c>
      <c r="F155" s="18" t="str">
        <f t="shared" si="22"/>
        <v xml:space="preserve"> -</v>
      </c>
      <c r="G155" s="18" t="str">
        <f t="shared" si="22"/>
        <v xml:space="preserve"> -</v>
      </c>
      <c r="H155" s="18" t="str">
        <f t="shared" si="22"/>
        <v>Prima</v>
      </c>
      <c r="I155" s="18" t="str">
        <f t="shared" si="22"/>
        <v xml:space="preserve"> -</v>
      </c>
    </row>
    <row r="156" spans="2:9" x14ac:dyDescent="0.25">
      <c r="B156" s="17" t="s">
        <v>180</v>
      </c>
      <c r="C156" s="18" t="s">
        <v>5</v>
      </c>
      <c r="D156" s="18" t="s">
        <v>5</v>
      </c>
      <c r="F156" s="18" t="str">
        <f t="shared" si="22"/>
        <v xml:space="preserve"> -</v>
      </c>
      <c r="G156" s="18" t="str">
        <f t="shared" si="22"/>
        <v xml:space="preserve"> -</v>
      </c>
      <c r="H156" s="18" t="str">
        <f t="shared" si="22"/>
        <v xml:space="preserve"> - </v>
      </c>
      <c r="I156" s="18" t="str">
        <f t="shared" si="22"/>
        <v xml:space="preserve"> -</v>
      </c>
    </row>
    <row r="157" spans="2:9" x14ac:dyDescent="0.25">
      <c r="B157" s="17" t="s">
        <v>181</v>
      </c>
      <c r="C157" s="18" t="s">
        <v>5</v>
      </c>
      <c r="D157" s="18" t="s">
        <v>5</v>
      </c>
      <c r="F157" s="18" t="str">
        <f t="shared" si="22"/>
        <v xml:space="preserve"> -</v>
      </c>
      <c r="G157" s="18" t="str">
        <f t="shared" si="22"/>
        <v xml:space="preserve"> -</v>
      </c>
      <c r="H157" s="18" t="str">
        <f t="shared" si="22"/>
        <v xml:space="preserve"> - </v>
      </c>
      <c r="I157" s="18" t="str">
        <f t="shared" si="22"/>
        <v xml:space="preserve"> -</v>
      </c>
    </row>
    <row r="158" spans="2:9" x14ac:dyDescent="0.25">
      <c r="B158" s="17" t="s">
        <v>182</v>
      </c>
      <c r="C158" s="18" t="s">
        <v>4</v>
      </c>
      <c r="D158" s="18" t="s">
        <v>4</v>
      </c>
      <c r="F158" s="18" t="str">
        <f t="shared" si="22"/>
        <v xml:space="preserve"> -</v>
      </c>
      <c r="G158" s="18" t="str">
        <f t="shared" si="22"/>
        <v xml:space="preserve"> - </v>
      </c>
      <c r="H158" s="18" t="str">
        <f t="shared" si="22"/>
        <v xml:space="preserve"> -</v>
      </c>
      <c r="I158" s="18" t="str">
        <f t="shared" si="22"/>
        <v xml:space="preserve"> -</v>
      </c>
    </row>
    <row r="159" spans="2:9" x14ac:dyDescent="0.25">
      <c r="B159" s="17" t="s">
        <v>183</v>
      </c>
      <c r="C159" s="18" t="s">
        <v>5</v>
      </c>
      <c r="D159" s="18" t="s">
        <v>3</v>
      </c>
      <c r="F159" s="18" t="str">
        <f t="shared" si="22"/>
        <v>Elite</v>
      </c>
      <c r="G159" s="18" t="str">
        <f t="shared" si="22"/>
        <v xml:space="preserve"> -</v>
      </c>
      <c r="H159" s="18" t="str">
        <f t="shared" si="22"/>
        <v xml:space="preserve"> -</v>
      </c>
      <c r="I159" s="18" t="str">
        <f t="shared" si="22"/>
        <v xml:space="preserve"> -</v>
      </c>
    </row>
    <row r="160" spans="2:9" x14ac:dyDescent="0.25">
      <c r="B160" s="17" t="s">
        <v>184</v>
      </c>
      <c r="C160" s="18" t="s">
        <v>5</v>
      </c>
      <c r="D160" s="18" t="s">
        <v>5</v>
      </c>
      <c r="F160" s="18" t="str">
        <f t="shared" si="22"/>
        <v xml:space="preserve"> -</v>
      </c>
      <c r="G160" s="18" t="str">
        <f t="shared" si="22"/>
        <v xml:space="preserve"> -</v>
      </c>
      <c r="H160" s="18" t="str">
        <f t="shared" si="22"/>
        <v xml:space="preserve"> - </v>
      </c>
      <c r="I160" s="18" t="str">
        <f t="shared" si="22"/>
        <v xml:space="preserve"> -</v>
      </c>
    </row>
    <row r="161" spans="2:9" x14ac:dyDescent="0.25">
      <c r="B161" s="17" t="s">
        <v>185</v>
      </c>
      <c r="C161" s="18" t="s">
        <v>5</v>
      </c>
      <c r="D161" s="18" t="s">
        <v>4</v>
      </c>
      <c r="F161" s="18" t="str">
        <f t="shared" si="22"/>
        <v xml:space="preserve"> -</v>
      </c>
      <c r="G161" s="18" t="str">
        <f t="shared" si="22"/>
        <v>Elite</v>
      </c>
      <c r="H161" s="18" t="str">
        <f t="shared" si="22"/>
        <v xml:space="preserve"> -</v>
      </c>
      <c r="I161" s="18" t="str">
        <f t="shared" si="22"/>
        <v xml:space="preserve"> -</v>
      </c>
    </row>
    <row r="162" spans="2:9" x14ac:dyDescent="0.25">
      <c r="B162" s="17" t="s">
        <v>186</v>
      </c>
      <c r="C162" s="18" t="s">
        <v>4</v>
      </c>
      <c r="D162" s="18" t="s">
        <v>3</v>
      </c>
      <c r="F162" s="18" t="str">
        <f t="shared" si="22"/>
        <v>Super</v>
      </c>
      <c r="G162" s="18" t="str">
        <f t="shared" si="22"/>
        <v xml:space="preserve"> -</v>
      </c>
      <c r="H162" s="18" t="str">
        <f t="shared" si="22"/>
        <v xml:space="preserve"> -</v>
      </c>
      <c r="I162" s="18" t="str">
        <f t="shared" si="22"/>
        <v xml:space="preserve"> -</v>
      </c>
    </row>
    <row r="163" spans="2:9" x14ac:dyDescent="0.25">
      <c r="B163" s="17" t="s">
        <v>187</v>
      </c>
      <c r="C163" s="18" t="s">
        <v>3</v>
      </c>
      <c r="D163" s="18" t="s">
        <v>4</v>
      </c>
      <c r="F163" s="18" t="str">
        <f t="shared" si="22"/>
        <v xml:space="preserve"> -</v>
      </c>
      <c r="G163" s="18" t="str">
        <f t="shared" si="22"/>
        <v>Prima</v>
      </c>
      <c r="H163" s="18" t="str">
        <f t="shared" si="22"/>
        <v xml:space="preserve"> -</v>
      </c>
      <c r="I163" s="18" t="str">
        <f t="shared" si="22"/>
        <v xml:space="preserve"> -</v>
      </c>
    </row>
    <row r="164" spans="2:9" x14ac:dyDescent="0.25">
      <c r="B164" s="17" t="s">
        <v>188</v>
      </c>
      <c r="C164" s="18" t="s">
        <v>4</v>
      </c>
      <c r="D164" s="18" t="s">
        <v>4</v>
      </c>
      <c r="F164" s="18" t="str">
        <f t="shared" si="22"/>
        <v xml:space="preserve"> -</v>
      </c>
      <c r="G164" s="18" t="str">
        <f t="shared" si="22"/>
        <v xml:space="preserve"> - </v>
      </c>
      <c r="H164" s="18" t="str">
        <f t="shared" si="22"/>
        <v xml:space="preserve"> -</v>
      </c>
      <c r="I164" s="18" t="str">
        <f t="shared" si="22"/>
        <v xml:space="preserve"> -</v>
      </c>
    </row>
    <row r="165" spans="2:9" x14ac:dyDescent="0.25">
      <c r="B165" s="17" t="s">
        <v>189</v>
      </c>
      <c r="C165" s="18" t="s">
        <v>3</v>
      </c>
      <c r="D165" s="18" t="s">
        <v>4</v>
      </c>
      <c r="F165" s="18" t="str">
        <f t="shared" si="22"/>
        <v xml:space="preserve"> -</v>
      </c>
      <c r="G165" s="18" t="str">
        <f t="shared" si="22"/>
        <v>Prima</v>
      </c>
      <c r="H165" s="18" t="str">
        <f t="shared" si="22"/>
        <v xml:space="preserve"> -</v>
      </c>
      <c r="I165" s="18" t="str">
        <f t="shared" si="22"/>
        <v xml:space="preserve"> -</v>
      </c>
    </row>
    <row r="166" spans="2:9" x14ac:dyDescent="0.25">
      <c r="B166" s="17" t="s">
        <v>190</v>
      </c>
      <c r="C166" s="18" t="s">
        <v>4</v>
      </c>
      <c r="D166" s="18" t="s">
        <v>4</v>
      </c>
      <c r="F166" s="18" t="str">
        <f t="shared" si="22"/>
        <v xml:space="preserve"> -</v>
      </c>
      <c r="G166" s="18" t="str">
        <f t="shared" si="22"/>
        <v xml:space="preserve"> - </v>
      </c>
      <c r="H166" s="18" t="str">
        <f t="shared" si="22"/>
        <v xml:space="preserve"> -</v>
      </c>
      <c r="I166" s="18" t="str">
        <f t="shared" si="22"/>
        <v xml:space="preserve"> -</v>
      </c>
    </row>
    <row r="167" spans="2:9" x14ac:dyDescent="0.25">
      <c r="B167" s="17" t="s">
        <v>191</v>
      </c>
      <c r="C167" s="18" t="s">
        <v>5</v>
      </c>
      <c r="D167" s="18" t="s">
        <v>5</v>
      </c>
      <c r="F167" s="18" t="str">
        <f t="shared" si="22"/>
        <v xml:space="preserve"> -</v>
      </c>
      <c r="G167" s="18" t="str">
        <f t="shared" si="22"/>
        <v xml:space="preserve"> -</v>
      </c>
      <c r="H167" s="18" t="str">
        <f t="shared" si="22"/>
        <v xml:space="preserve"> - </v>
      </c>
      <c r="I167" s="18" t="str">
        <f t="shared" si="22"/>
        <v xml:space="preserve"> -</v>
      </c>
    </row>
    <row r="168" spans="2:9" x14ac:dyDescent="0.25">
      <c r="B168" s="17" t="s">
        <v>192</v>
      </c>
      <c r="C168" s="18" t="s">
        <v>6</v>
      </c>
      <c r="D168" s="18" t="s">
        <v>5</v>
      </c>
      <c r="F168" s="18" t="str">
        <f t="shared" si="22"/>
        <v xml:space="preserve"> -</v>
      </c>
      <c r="G168" s="18" t="str">
        <f t="shared" si="22"/>
        <v xml:space="preserve"> -</v>
      </c>
      <c r="H168" s="18" t="str">
        <f t="shared" si="22"/>
        <v>Lainnya</v>
      </c>
      <c r="I168" s="18" t="str">
        <f t="shared" si="22"/>
        <v xml:space="preserve"> -</v>
      </c>
    </row>
    <row r="169" spans="2:9" x14ac:dyDescent="0.25">
      <c r="B169" s="17" t="s">
        <v>193</v>
      </c>
      <c r="C169" s="18" t="s">
        <v>6</v>
      </c>
      <c r="D169" s="18" t="s">
        <v>5</v>
      </c>
      <c r="F169" s="18" t="str">
        <f t="shared" si="22"/>
        <v xml:space="preserve"> -</v>
      </c>
      <c r="G169" s="18" t="str">
        <f t="shared" si="22"/>
        <v xml:space="preserve"> -</v>
      </c>
      <c r="H169" s="18" t="str">
        <f t="shared" si="22"/>
        <v>Lainnya</v>
      </c>
      <c r="I169" s="18" t="str">
        <f t="shared" si="22"/>
        <v xml:space="preserve"> -</v>
      </c>
    </row>
    <row r="170" spans="2:9" x14ac:dyDescent="0.25">
      <c r="B170" s="17" t="s">
        <v>194</v>
      </c>
      <c r="C170" s="18" t="s">
        <v>4</v>
      </c>
      <c r="D170" s="18" t="s">
        <v>5</v>
      </c>
      <c r="F170" s="18" t="str">
        <f t="shared" si="22"/>
        <v xml:space="preserve"> -</v>
      </c>
      <c r="G170" s="18" t="str">
        <f t="shared" si="22"/>
        <v xml:space="preserve"> -</v>
      </c>
      <c r="H170" s="18" t="str">
        <f t="shared" si="22"/>
        <v>Super</v>
      </c>
      <c r="I170" s="18" t="str">
        <f t="shared" si="22"/>
        <v xml:space="preserve"> -</v>
      </c>
    </row>
    <row r="171" spans="2:9" x14ac:dyDescent="0.25">
      <c r="B171" s="17" t="s">
        <v>195</v>
      </c>
      <c r="C171" s="18" t="s">
        <v>3</v>
      </c>
      <c r="D171" s="18" t="s">
        <v>3</v>
      </c>
      <c r="F171" s="18" t="str">
        <f t="shared" si="22"/>
        <v xml:space="preserve"> - </v>
      </c>
      <c r="G171" s="18" t="str">
        <f t="shared" si="22"/>
        <v xml:space="preserve"> -</v>
      </c>
      <c r="H171" s="18" t="str">
        <f t="shared" si="22"/>
        <v xml:space="preserve"> -</v>
      </c>
      <c r="I171" s="18" t="str">
        <f t="shared" si="22"/>
        <v xml:space="preserve"> -</v>
      </c>
    </row>
    <row r="172" spans="2:9" x14ac:dyDescent="0.25">
      <c r="B172" s="17" t="s">
        <v>196</v>
      </c>
      <c r="C172" s="18" t="s">
        <v>5</v>
      </c>
      <c r="D172" s="18" t="s">
        <v>5</v>
      </c>
      <c r="F172" s="18" t="str">
        <f t="shared" si="22"/>
        <v xml:space="preserve"> -</v>
      </c>
      <c r="G172" s="18" t="str">
        <f t="shared" si="22"/>
        <v xml:space="preserve"> -</v>
      </c>
      <c r="H172" s="18" t="str">
        <f t="shared" si="22"/>
        <v xml:space="preserve"> - </v>
      </c>
      <c r="I172" s="18" t="str">
        <f t="shared" si="22"/>
        <v xml:space="preserve"> -</v>
      </c>
    </row>
    <row r="173" spans="2:9" x14ac:dyDescent="0.25">
      <c r="B173" s="17" t="s">
        <v>197</v>
      </c>
      <c r="C173" s="18" t="s">
        <v>5</v>
      </c>
      <c r="D173" s="18" t="s">
        <v>6</v>
      </c>
      <c r="F173" s="18" t="str">
        <f t="shared" si="22"/>
        <v xml:space="preserve"> -</v>
      </c>
      <c r="G173" s="18" t="str">
        <f t="shared" si="22"/>
        <v xml:space="preserve"> -</v>
      </c>
      <c r="H173" s="18" t="str">
        <f t="shared" si="22"/>
        <v xml:space="preserve"> -</v>
      </c>
      <c r="I173" s="18" t="str">
        <f t="shared" si="22"/>
        <v>Elite</v>
      </c>
    </row>
    <row r="174" spans="2:9" x14ac:dyDescent="0.25">
      <c r="B174" s="17" t="s">
        <v>198</v>
      </c>
      <c r="C174" s="18" t="s">
        <v>3</v>
      </c>
      <c r="D174" s="18" t="s">
        <v>4</v>
      </c>
      <c r="F174" s="18" t="str">
        <f t="shared" si="22"/>
        <v xml:space="preserve"> -</v>
      </c>
      <c r="G174" s="18" t="str">
        <f t="shared" si="22"/>
        <v>Prima</v>
      </c>
      <c r="H174" s="18" t="str">
        <f t="shared" si="22"/>
        <v xml:space="preserve"> -</v>
      </c>
      <c r="I174" s="18" t="str">
        <f t="shared" si="22"/>
        <v xml:space="preserve"> -</v>
      </c>
    </row>
    <row r="175" spans="2:9" x14ac:dyDescent="0.25">
      <c r="B175" s="17" t="s">
        <v>199</v>
      </c>
      <c r="C175" s="18" t="s">
        <v>3</v>
      </c>
      <c r="D175" s="18" t="s">
        <v>4</v>
      </c>
      <c r="F175" s="18" t="str">
        <f t="shared" si="22"/>
        <v xml:space="preserve"> -</v>
      </c>
      <c r="G175" s="18" t="str">
        <f t="shared" si="22"/>
        <v>Prima</v>
      </c>
      <c r="H175" s="18" t="str">
        <f t="shared" si="22"/>
        <v xml:space="preserve"> -</v>
      </c>
      <c r="I175" s="18" t="str">
        <f t="shared" ref="F175:I238" si="23">IF($D175&lt;&gt;I$11," -",IF(AND(I$11=$D175,I$11=$C175)," - ",$C175))</f>
        <v xml:space="preserve"> -</v>
      </c>
    </row>
    <row r="176" spans="2:9" x14ac:dyDescent="0.25">
      <c r="B176" s="17" t="s">
        <v>200</v>
      </c>
      <c r="C176" s="18" t="s">
        <v>5</v>
      </c>
      <c r="D176" s="18" t="s">
        <v>4</v>
      </c>
      <c r="F176" s="18" t="str">
        <f t="shared" si="23"/>
        <v xml:space="preserve"> -</v>
      </c>
      <c r="G176" s="18" t="str">
        <f t="shared" si="23"/>
        <v>Elite</v>
      </c>
      <c r="H176" s="18" t="str">
        <f t="shared" si="23"/>
        <v xml:space="preserve"> -</v>
      </c>
      <c r="I176" s="18" t="str">
        <f t="shared" si="23"/>
        <v xml:space="preserve"> -</v>
      </c>
    </row>
    <row r="177" spans="2:9" x14ac:dyDescent="0.25">
      <c r="B177" s="17" t="s">
        <v>201</v>
      </c>
      <c r="C177" s="18" t="s">
        <v>6</v>
      </c>
      <c r="D177" s="18" t="s">
        <v>6</v>
      </c>
      <c r="F177" s="18" t="str">
        <f t="shared" si="23"/>
        <v xml:space="preserve"> -</v>
      </c>
      <c r="G177" s="18" t="str">
        <f t="shared" si="23"/>
        <v xml:space="preserve"> -</v>
      </c>
      <c r="H177" s="18" t="str">
        <f t="shared" si="23"/>
        <v xml:space="preserve"> -</v>
      </c>
      <c r="I177" s="18" t="str">
        <f t="shared" si="23"/>
        <v xml:space="preserve"> - </v>
      </c>
    </row>
    <row r="178" spans="2:9" x14ac:dyDescent="0.25">
      <c r="B178" s="17" t="s">
        <v>202</v>
      </c>
      <c r="C178" s="18" t="s">
        <v>3</v>
      </c>
      <c r="D178" s="18" t="s">
        <v>4</v>
      </c>
      <c r="F178" s="18" t="str">
        <f t="shared" si="23"/>
        <v xml:space="preserve"> -</v>
      </c>
      <c r="G178" s="18" t="str">
        <f t="shared" si="23"/>
        <v>Prima</v>
      </c>
      <c r="H178" s="18" t="str">
        <f t="shared" si="23"/>
        <v xml:space="preserve"> -</v>
      </c>
      <c r="I178" s="18" t="str">
        <f t="shared" si="23"/>
        <v xml:space="preserve"> -</v>
      </c>
    </row>
    <row r="179" spans="2:9" x14ac:dyDescent="0.25">
      <c r="B179" s="17" t="s">
        <v>203</v>
      </c>
      <c r="C179" s="18" t="s">
        <v>4</v>
      </c>
      <c r="D179" s="18" t="s">
        <v>4</v>
      </c>
      <c r="F179" s="18" t="str">
        <f t="shared" si="23"/>
        <v xml:space="preserve"> -</v>
      </c>
      <c r="G179" s="18" t="str">
        <f t="shared" si="23"/>
        <v xml:space="preserve"> - </v>
      </c>
      <c r="H179" s="18" t="str">
        <f t="shared" si="23"/>
        <v xml:space="preserve"> -</v>
      </c>
      <c r="I179" s="18" t="str">
        <f t="shared" si="23"/>
        <v xml:space="preserve"> -</v>
      </c>
    </row>
    <row r="180" spans="2:9" x14ac:dyDescent="0.25">
      <c r="B180" s="17" t="s">
        <v>204</v>
      </c>
      <c r="C180" s="18" t="s">
        <v>3</v>
      </c>
      <c r="D180" s="18" t="s">
        <v>3</v>
      </c>
      <c r="F180" s="18" t="str">
        <f t="shared" si="23"/>
        <v xml:space="preserve"> - </v>
      </c>
      <c r="G180" s="18" t="str">
        <f t="shared" si="23"/>
        <v xml:space="preserve"> -</v>
      </c>
      <c r="H180" s="18" t="str">
        <f t="shared" si="23"/>
        <v xml:space="preserve"> -</v>
      </c>
      <c r="I180" s="18" t="str">
        <f t="shared" si="23"/>
        <v xml:space="preserve"> -</v>
      </c>
    </row>
    <row r="181" spans="2:9" x14ac:dyDescent="0.25">
      <c r="B181" s="17" t="s">
        <v>205</v>
      </c>
      <c r="C181" s="18" t="s">
        <v>3</v>
      </c>
      <c r="D181" s="18" t="s">
        <v>5</v>
      </c>
      <c r="F181" s="18" t="str">
        <f t="shared" si="23"/>
        <v xml:space="preserve"> -</v>
      </c>
      <c r="G181" s="18" t="str">
        <f t="shared" si="23"/>
        <v xml:space="preserve"> -</v>
      </c>
      <c r="H181" s="18" t="str">
        <f t="shared" si="23"/>
        <v>Prima</v>
      </c>
      <c r="I181" s="18" t="str">
        <f t="shared" si="23"/>
        <v xml:space="preserve"> -</v>
      </c>
    </row>
    <row r="182" spans="2:9" x14ac:dyDescent="0.25">
      <c r="B182" s="17" t="s">
        <v>206</v>
      </c>
      <c r="C182" s="18" t="s">
        <v>4</v>
      </c>
      <c r="D182" s="18" t="s">
        <v>4</v>
      </c>
      <c r="F182" s="18" t="str">
        <f t="shared" si="23"/>
        <v xml:space="preserve"> -</v>
      </c>
      <c r="G182" s="18" t="str">
        <f t="shared" si="23"/>
        <v xml:space="preserve"> - </v>
      </c>
      <c r="H182" s="18" t="str">
        <f t="shared" si="23"/>
        <v xml:space="preserve"> -</v>
      </c>
      <c r="I182" s="18" t="str">
        <f t="shared" si="23"/>
        <v xml:space="preserve"> -</v>
      </c>
    </row>
    <row r="183" spans="2:9" x14ac:dyDescent="0.25">
      <c r="B183" s="17" t="s">
        <v>207</v>
      </c>
      <c r="C183" s="18" t="s">
        <v>6</v>
      </c>
      <c r="D183" s="18" t="s">
        <v>4</v>
      </c>
      <c r="F183" s="18" t="str">
        <f t="shared" si="23"/>
        <v xml:space="preserve"> -</v>
      </c>
      <c r="G183" s="18" t="str">
        <f t="shared" si="23"/>
        <v>Lainnya</v>
      </c>
      <c r="H183" s="18" t="str">
        <f t="shared" si="23"/>
        <v xml:space="preserve"> -</v>
      </c>
      <c r="I183" s="18" t="str">
        <f t="shared" si="23"/>
        <v xml:space="preserve"> -</v>
      </c>
    </row>
    <row r="184" spans="2:9" x14ac:dyDescent="0.25">
      <c r="B184" s="17" t="s">
        <v>208</v>
      </c>
      <c r="C184" s="18" t="s">
        <v>4</v>
      </c>
      <c r="D184" s="18" t="s">
        <v>3</v>
      </c>
      <c r="F184" s="18" t="str">
        <f t="shared" si="23"/>
        <v>Super</v>
      </c>
      <c r="G184" s="18" t="str">
        <f t="shared" si="23"/>
        <v xml:space="preserve"> -</v>
      </c>
      <c r="H184" s="18" t="str">
        <f t="shared" si="23"/>
        <v xml:space="preserve"> -</v>
      </c>
      <c r="I184" s="18" t="str">
        <f t="shared" si="23"/>
        <v xml:space="preserve"> -</v>
      </c>
    </row>
    <row r="185" spans="2:9" x14ac:dyDescent="0.25">
      <c r="B185" s="17" t="s">
        <v>209</v>
      </c>
      <c r="C185" s="18" t="s">
        <v>3</v>
      </c>
      <c r="D185" s="18" t="s">
        <v>4</v>
      </c>
      <c r="F185" s="18" t="str">
        <f t="shared" si="23"/>
        <v xml:space="preserve"> -</v>
      </c>
      <c r="G185" s="18" t="str">
        <f t="shared" si="23"/>
        <v>Prima</v>
      </c>
      <c r="H185" s="18" t="str">
        <f t="shared" si="23"/>
        <v xml:space="preserve"> -</v>
      </c>
      <c r="I185" s="18" t="str">
        <f t="shared" si="23"/>
        <v xml:space="preserve"> -</v>
      </c>
    </row>
    <row r="186" spans="2:9" x14ac:dyDescent="0.25">
      <c r="B186" s="17" t="s">
        <v>210</v>
      </c>
      <c r="C186" s="18" t="s">
        <v>5</v>
      </c>
      <c r="D186" s="18" t="s">
        <v>5</v>
      </c>
      <c r="F186" s="18" t="str">
        <f t="shared" si="23"/>
        <v xml:space="preserve"> -</v>
      </c>
      <c r="G186" s="18" t="str">
        <f t="shared" si="23"/>
        <v xml:space="preserve"> -</v>
      </c>
      <c r="H186" s="18" t="str">
        <f t="shared" si="23"/>
        <v xml:space="preserve"> - </v>
      </c>
      <c r="I186" s="18" t="str">
        <f t="shared" si="23"/>
        <v xml:space="preserve"> -</v>
      </c>
    </row>
    <row r="187" spans="2:9" x14ac:dyDescent="0.25">
      <c r="B187" s="17" t="s">
        <v>211</v>
      </c>
      <c r="C187" s="18" t="s">
        <v>3</v>
      </c>
      <c r="D187" s="18" t="s">
        <v>6</v>
      </c>
      <c r="F187" s="18" t="str">
        <f t="shared" si="23"/>
        <v xml:space="preserve"> -</v>
      </c>
      <c r="G187" s="18" t="str">
        <f t="shared" si="23"/>
        <v xml:space="preserve"> -</v>
      </c>
      <c r="H187" s="18" t="str">
        <f t="shared" si="23"/>
        <v xml:space="preserve"> -</v>
      </c>
      <c r="I187" s="18" t="str">
        <f t="shared" si="23"/>
        <v>Prima</v>
      </c>
    </row>
    <row r="188" spans="2:9" x14ac:dyDescent="0.25">
      <c r="B188" s="17" t="s">
        <v>212</v>
      </c>
      <c r="C188" s="18" t="s">
        <v>5</v>
      </c>
      <c r="D188" s="18" t="s">
        <v>4</v>
      </c>
      <c r="F188" s="18" t="str">
        <f t="shared" si="23"/>
        <v xml:space="preserve"> -</v>
      </c>
      <c r="G188" s="18" t="str">
        <f t="shared" si="23"/>
        <v>Elite</v>
      </c>
      <c r="H188" s="18" t="str">
        <f t="shared" si="23"/>
        <v xml:space="preserve"> -</v>
      </c>
      <c r="I188" s="18" t="str">
        <f t="shared" si="23"/>
        <v xml:space="preserve"> -</v>
      </c>
    </row>
    <row r="189" spans="2:9" x14ac:dyDescent="0.25">
      <c r="B189" s="17" t="s">
        <v>213</v>
      </c>
      <c r="C189" s="18" t="s">
        <v>5</v>
      </c>
      <c r="D189" s="18" t="s">
        <v>4</v>
      </c>
      <c r="F189" s="18" t="str">
        <f t="shared" si="23"/>
        <v xml:space="preserve"> -</v>
      </c>
      <c r="G189" s="18" t="str">
        <f t="shared" si="23"/>
        <v>Elite</v>
      </c>
      <c r="H189" s="18" t="str">
        <f t="shared" si="23"/>
        <v xml:space="preserve"> -</v>
      </c>
      <c r="I189" s="18" t="str">
        <f t="shared" si="23"/>
        <v xml:space="preserve"> -</v>
      </c>
    </row>
    <row r="190" spans="2:9" x14ac:dyDescent="0.25">
      <c r="B190" s="17" t="s">
        <v>214</v>
      </c>
      <c r="C190" s="18" t="s">
        <v>3</v>
      </c>
      <c r="D190" s="18" t="s">
        <v>5</v>
      </c>
      <c r="F190" s="18" t="str">
        <f t="shared" si="23"/>
        <v xml:space="preserve"> -</v>
      </c>
      <c r="G190" s="18" t="str">
        <f t="shared" si="23"/>
        <v xml:space="preserve"> -</v>
      </c>
      <c r="H190" s="18" t="str">
        <f t="shared" si="23"/>
        <v>Prima</v>
      </c>
      <c r="I190" s="18" t="str">
        <f t="shared" si="23"/>
        <v xml:space="preserve"> -</v>
      </c>
    </row>
    <row r="191" spans="2:9" x14ac:dyDescent="0.25">
      <c r="B191" s="17" t="s">
        <v>215</v>
      </c>
      <c r="C191" s="18" t="s">
        <v>3</v>
      </c>
      <c r="D191" s="18" t="s">
        <v>5</v>
      </c>
      <c r="F191" s="18" t="str">
        <f t="shared" si="23"/>
        <v xml:space="preserve"> -</v>
      </c>
      <c r="G191" s="18" t="str">
        <f t="shared" si="23"/>
        <v xml:space="preserve"> -</v>
      </c>
      <c r="H191" s="18" t="str">
        <f t="shared" si="23"/>
        <v>Prima</v>
      </c>
      <c r="I191" s="18" t="str">
        <f t="shared" si="23"/>
        <v xml:space="preserve"> -</v>
      </c>
    </row>
    <row r="192" spans="2:9" x14ac:dyDescent="0.25">
      <c r="B192" s="17" t="s">
        <v>216</v>
      </c>
      <c r="C192" s="18" t="s">
        <v>4</v>
      </c>
      <c r="D192" s="18" t="s">
        <v>4</v>
      </c>
      <c r="F192" s="18" t="str">
        <f t="shared" si="23"/>
        <v xml:space="preserve"> -</v>
      </c>
      <c r="G192" s="18" t="str">
        <f t="shared" si="23"/>
        <v xml:space="preserve"> - </v>
      </c>
      <c r="H192" s="18" t="str">
        <f t="shared" si="23"/>
        <v xml:space="preserve"> -</v>
      </c>
      <c r="I192" s="18" t="str">
        <f t="shared" si="23"/>
        <v xml:space="preserve"> -</v>
      </c>
    </row>
    <row r="193" spans="2:9" x14ac:dyDescent="0.25">
      <c r="B193" s="17" t="s">
        <v>217</v>
      </c>
      <c r="C193" s="18" t="s">
        <v>3</v>
      </c>
      <c r="D193" s="18" t="s">
        <v>5</v>
      </c>
      <c r="F193" s="18" t="str">
        <f t="shared" si="23"/>
        <v xml:space="preserve"> -</v>
      </c>
      <c r="G193" s="18" t="str">
        <f t="shared" si="23"/>
        <v xml:space="preserve"> -</v>
      </c>
      <c r="H193" s="18" t="str">
        <f t="shared" si="23"/>
        <v>Prima</v>
      </c>
      <c r="I193" s="18" t="str">
        <f t="shared" si="23"/>
        <v xml:space="preserve"> -</v>
      </c>
    </row>
    <row r="194" spans="2:9" x14ac:dyDescent="0.25">
      <c r="B194" s="17" t="s">
        <v>218</v>
      </c>
      <c r="C194" s="18" t="s">
        <v>3</v>
      </c>
      <c r="D194" s="18" t="s">
        <v>4</v>
      </c>
      <c r="F194" s="18" t="str">
        <f t="shared" si="23"/>
        <v xml:space="preserve"> -</v>
      </c>
      <c r="G194" s="18" t="str">
        <f t="shared" si="23"/>
        <v>Prima</v>
      </c>
      <c r="H194" s="18" t="str">
        <f t="shared" si="23"/>
        <v xml:space="preserve"> -</v>
      </c>
      <c r="I194" s="18" t="str">
        <f t="shared" si="23"/>
        <v xml:space="preserve"> -</v>
      </c>
    </row>
    <row r="195" spans="2:9" x14ac:dyDescent="0.25">
      <c r="B195" s="17" t="s">
        <v>219</v>
      </c>
      <c r="C195" s="18" t="s">
        <v>4</v>
      </c>
      <c r="D195" s="18" t="s">
        <v>5</v>
      </c>
      <c r="F195" s="18" t="str">
        <f t="shared" si="23"/>
        <v xml:space="preserve"> -</v>
      </c>
      <c r="G195" s="18" t="str">
        <f t="shared" si="23"/>
        <v xml:space="preserve"> -</v>
      </c>
      <c r="H195" s="18" t="str">
        <f t="shared" si="23"/>
        <v>Super</v>
      </c>
      <c r="I195" s="18" t="str">
        <f t="shared" si="23"/>
        <v xml:space="preserve"> -</v>
      </c>
    </row>
    <row r="196" spans="2:9" x14ac:dyDescent="0.25">
      <c r="B196" s="17" t="s">
        <v>220</v>
      </c>
      <c r="C196" s="18" t="s">
        <v>5</v>
      </c>
      <c r="D196" s="18" t="s">
        <v>6</v>
      </c>
      <c r="F196" s="18" t="str">
        <f t="shared" si="23"/>
        <v xml:space="preserve"> -</v>
      </c>
      <c r="G196" s="18" t="str">
        <f t="shared" si="23"/>
        <v xml:space="preserve"> -</v>
      </c>
      <c r="H196" s="18" t="str">
        <f t="shared" si="23"/>
        <v xml:space="preserve"> -</v>
      </c>
      <c r="I196" s="18" t="str">
        <f t="shared" si="23"/>
        <v>Elite</v>
      </c>
    </row>
    <row r="197" spans="2:9" x14ac:dyDescent="0.25">
      <c r="B197" s="17" t="s">
        <v>221</v>
      </c>
      <c r="C197" s="18" t="s">
        <v>6</v>
      </c>
      <c r="D197" s="18" t="s">
        <v>4</v>
      </c>
      <c r="F197" s="18" t="str">
        <f t="shared" si="23"/>
        <v xml:space="preserve"> -</v>
      </c>
      <c r="G197" s="18" t="str">
        <f t="shared" si="23"/>
        <v>Lainnya</v>
      </c>
      <c r="H197" s="18" t="str">
        <f t="shared" si="23"/>
        <v xml:space="preserve"> -</v>
      </c>
      <c r="I197" s="18" t="str">
        <f t="shared" si="23"/>
        <v xml:space="preserve"> -</v>
      </c>
    </row>
    <row r="198" spans="2:9" x14ac:dyDescent="0.25">
      <c r="B198" s="17" t="s">
        <v>222</v>
      </c>
      <c r="C198" s="18" t="s">
        <v>5</v>
      </c>
      <c r="D198" s="18" t="s">
        <v>5</v>
      </c>
      <c r="F198" s="18" t="str">
        <f t="shared" si="23"/>
        <v xml:space="preserve"> -</v>
      </c>
      <c r="G198" s="18" t="str">
        <f t="shared" si="23"/>
        <v xml:space="preserve"> -</v>
      </c>
      <c r="H198" s="18" t="str">
        <f t="shared" si="23"/>
        <v xml:space="preserve"> - </v>
      </c>
      <c r="I198" s="18" t="str">
        <f t="shared" si="23"/>
        <v xml:space="preserve"> -</v>
      </c>
    </row>
    <row r="199" spans="2:9" x14ac:dyDescent="0.25">
      <c r="B199" s="17" t="s">
        <v>223</v>
      </c>
      <c r="C199" s="18" t="s">
        <v>6</v>
      </c>
      <c r="D199" s="18" t="s">
        <v>4</v>
      </c>
      <c r="F199" s="18" t="str">
        <f t="shared" si="23"/>
        <v xml:space="preserve"> -</v>
      </c>
      <c r="G199" s="18" t="str">
        <f t="shared" si="23"/>
        <v>Lainnya</v>
      </c>
      <c r="H199" s="18" t="str">
        <f t="shared" si="23"/>
        <v xml:space="preserve"> -</v>
      </c>
      <c r="I199" s="18" t="str">
        <f t="shared" si="23"/>
        <v xml:space="preserve"> -</v>
      </c>
    </row>
    <row r="200" spans="2:9" x14ac:dyDescent="0.25">
      <c r="B200" s="17" t="s">
        <v>224</v>
      </c>
      <c r="C200" s="18" t="s">
        <v>3</v>
      </c>
      <c r="D200" s="18" t="s">
        <v>4</v>
      </c>
      <c r="F200" s="18" t="str">
        <f t="shared" si="23"/>
        <v xml:space="preserve"> -</v>
      </c>
      <c r="G200" s="18" t="str">
        <f t="shared" si="23"/>
        <v>Prima</v>
      </c>
      <c r="H200" s="18" t="str">
        <f t="shared" si="23"/>
        <v xml:space="preserve"> -</v>
      </c>
      <c r="I200" s="18" t="str">
        <f t="shared" si="23"/>
        <v xml:space="preserve"> -</v>
      </c>
    </row>
    <row r="201" spans="2:9" x14ac:dyDescent="0.25">
      <c r="B201" s="17" t="s">
        <v>225</v>
      </c>
      <c r="C201" s="18" t="s">
        <v>4</v>
      </c>
      <c r="D201" s="18" t="s">
        <v>6</v>
      </c>
      <c r="F201" s="18" t="str">
        <f t="shared" si="23"/>
        <v xml:space="preserve"> -</v>
      </c>
      <c r="G201" s="18" t="str">
        <f t="shared" si="23"/>
        <v xml:space="preserve"> -</v>
      </c>
      <c r="H201" s="18" t="str">
        <f t="shared" si="23"/>
        <v xml:space="preserve"> -</v>
      </c>
      <c r="I201" s="18" t="str">
        <f t="shared" si="23"/>
        <v>Super</v>
      </c>
    </row>
    <row r="202" spans="2:9" x14ac:dyDescent="0.25">
      <c r="B202" s="17" t="s">
        <v>226</v>
      </c>
      <c r="C202" s="18" t="s">
        <v>5</v>
      </c>
      <c r="D202" s="18" t="s">
        <v>4</v>
      </c>
      <c r="F202" s="18" t="str">
        <f t="shared" si="23"/>
        <v xml:space="preserve"> -</v>
      </c>
      <c r="G202" s="18" t="str">
        <f t="shared" si="23"/>
        <v>Elite</v>
      </c>
      <c r="H202" s="18" t="str">
        <f t="shared" si="23"/>
        <v xml:space="preserve"> -</v>
      </c>
      <c r="I202" s="18" t="str">
        <f t="shared" si="23"/>
        <v xml:space="preserve"> -</v>
      </c>
    </row>
    <row r="203" spans="2:9" x14ac:dyDescent="0.25">
      <c r="B203" s="17" t="s">
        <v>227</v>
      </c>
      <c r="C203" s="18" t="s">
        <v>3</v>
      </c>
      <c r="D203" s="18" t="s">
        <v>4</v>
      </c>
      <c r="F203" s="18" t="str">
        <f t="shared" si="23"/>
        <v xml:space="preserve"> -</v>
      </c>
      <c r="G203" s="18" t="str">
        <f t="shared" si="23"/>
        <v>Prima</v>
      </c>
      <c r="H203" s="18" t="str">
        <f t="shared" si="23"/>
        <v xml:space="preserve"> -</v>
      </c>
      <c r="I203" s="18" t="str">
        <f t="shared" si="23"/>
        <v xml:space="preserve"> -</v>
      </c>
    </row>
    <row r="204" spans="2:9" x14ac:dyDescent="0.25">
      <c r="B204" s="17" t="s">
        <v>228</v>
      </c>
      <c r="C204" s="18" t="s">
        <v>4</v>
      </c>
      <c r="D204" s="18" t="s">
        <v>4</v>
      </c>
      <c r="F204" s="18" t="str">
        <f t="shared" si="23"/>
        <v xml:space="preserve"> -</v>
      </c>
      <c r="G204" s="18" t="str">
        <f t="shared" si="23"/>
        <v xml:space="preserve"> - </v>
      </c>
      <c r="H204" s="18" t="str">
        <f t="shared" si="23"/>
        <v xml:space="preserve"> -</v>
      </c>
      <c r="I204" s="18" t="str">
        <f t="shared" si="23"/>
        <v xml:space="preserve"> -</v>
      </c>
    </row>
    <row r="205" spans="2:9" x14ac:dyDescent="0.25">
      <c r="B205" s="17" t="s">
        <v>229</v>
      </c>
      <c r="C205" s="18" t="s">
        <v>5</v>
      </c>
      <c r="D205" s="18" t="s">
        <v>5</v>
      </c>
      <c r="F205" s="18" t="str">
        <f t="shared" si="23"/>
        <v xml:space="preserve"> -</v>
      </c>
      <c r="G205" s="18" t="str">
        <f t="shared" si="23"/>
        <v xml:space="preserve"> -</v>
      </c>
      <c r="H205" s="18" t="str">
        <f t="shared" si="23"/>
        <v xml:space="preserve"> - </v>
      </c>
      <c r="I205" s="18" t="str">
        <f t="shared" si="23"/>
        <v xml:space="preserve"> -</v>
      </c>
    </row>
    <row r="206" spans="2:9" x14ac:dyDescent="0.25">
      <c r="B206" s="17" t="s">
        <v>230</v>
      </c>
      <c r="C206" s="18" t="s">
        <v>4</v>
      </c>
      <c r="D206" s="18" t="s">
        <v>3</v>
      </c>
      <c r="F206" s="18" t="str">
        <f t="shared" si="23"/>
        <v>Super</v>
      </c>
      <c r="G206" s="18" t="str">
        <f t="shared" si="23"/>
        <v xml:space="preserve"> -</v>
      </c>
      <c r="H206" s="18" t="str">
        <f t="shared" si="23"/>
        <v xml:space="preserve"> -</v>
      </c>
      <c r="I206" s="18" t="str">
        <f t="shared" si="23"/>
        <v xml:space="preserve"> -</v>
      </c>
    </row>
    <row r="207" spans="2:9" x14ac:dyDescent="0.25">
      <c r="B207" s="17" t="s">
        <v>231</v>
      </c>
      <c r="C207" s="18" t="s">
        <v>3</v>
      </c>
      <c r="D207" s="18" t="s">
        <v>5</v>
      </c>
      <c r="F207" s="18" t="str">
        <f t="shared" si="23"/>
        <v xml:space="preserve"> -</v>
      </c>
      <c r="G207" s="18" t="str">
        <f t="shared" si="23"/>
        <v xml:space="preserve"> -</v>
      </c>
      <c r="H207" s="18" t="str">
        <f t="shared" si="23"/>
        <v>Prima</v>
      </c>
      <c r="I207" s="18" t="str">
        <f t="shared" si="23"/>
        <v xml:space="preserve"> -</v>
      </c>
    </row>
    <row r="208" spans="2:9" x14ac:dyDescent="0.25">
      <c r="B208" s="17" t="s">
        <v>232</v>
      </c>
      <c r="C208" s="18" t="s">
        <v>4</v>
      </c>
      <c r="D208" s="18" t="s">
        <v>4</v>
      </c>
      <c r="F208" s="18" t="str">
        <f t="shared" si="23"/>
        <v xml:space="preserve"> -</v>
      </c>
      <c r="G208" s="18" t="str">
        <f t="shared" si="23"/>
        <v xml:space="preserve"> - </v>
      </c>
      <c r="H208" s="18" t="str">
        <f t="shared" si="23"/>
        <v xml:space="preserve"> -</v>
      </c>
      <c r="I208" s="18" t="str">
        <f t="shared" si="23"/>
        <v xml:space="preserve"> -</v>
      </c>
    </row>
    <row r="209" spans="2:9" x14ac:dyDescent="0.25">
      <c r="B209" s="17" t="s">
        <v>233</v>
      </c>
      <c r="C209" s="18" t="s">
        <v>6</v>
      </c>
      <c r="D209" s="18" t="s">
        <v>3</v>
      </c>
      <c r="F209" s="18" t="str">
        <f t="shared" si="23"/>
        <v>Lainnya</v>
      </c>
      <c r="G209" s="18" t="str">
        <f t="shared" si="23"/>
        <v xml:space="preserve"> -</v>
      </c>
      <c r="H209" s="18" t="str">
        <f t="shared" si="23"/>
        <v xml:space="preserve"> -</v>
      </c>
      <c r="I209" s="18" t="str">
        <f t="shared" si="23"/>
        <v xml:space="preserve"> -</v>
      </c>
    </row>
    <row r="210" spans="2:9" x14ac:dyDescent="0.25">
      <c r="B210" s="17" t="s">
        <v>234</v>
      </c>
      <c r="C210" s="18" t="s">
        <v>4</v>
      </c>
      <c r="D210" s="18" t="s">
        <v>4</v>
      </c>
      <c r="F210" s="18" t="str">
        <f t="shared" si="23"/>
        <v xml:space="preserve"> -</v>
      </c>
      <c r="G210" s="18" t="str">
        <f t="shared" si="23"/>
        <v xml:space="preserve"> - </v>
      </c>
      <c r="H210" s="18" t="str">
        <f t="shared" si="23"/>
        <v xml:space="preserve"> -</v>
      </c>
      <c r="I210" s="18" t="str">
        <f t="shared" si="23"/>
        <v xml:space="preserve"> -</v>
      </c>
    </row>
    <row r="211" spans="2:9" x14ac:dyDescent="0.25">
      <c r="B211" s="17" t="s">
        <v>235</v>
      </c>
      <c r="C211" s="18" t="s">
        <v>6</v>
      </c>
      <c r="D211" s="18" t="s">
        <v>4</v>
      </c>
      <c r="F211" s="18" t="str">
        <f t="shared" si="23"/>
        <v xml:space="preserve"> -</v>
      </c>
      <c r="G211" s="18" t="str">
        <f t="shared" si="23"/>
        <v>Lainnya</v>
      </c>
      <c r="H211" s="18" t="str">
        <f t="shared" si="23"/>
        <v xml:space="preserve"> -</v>
      </c>
      <c r="I211" s="18" t="str">
        <f t="shared" si="23"/>
        <v xml:space="preserve"> -</v>
      </c>
    </row>
    <row r="212" spans="2:9" x14ac:dyDescent="0.25">
      <c r="B212" s="17" t="s">
        <v>236</v>
      </c>
      <c r="C212" s="18" t="s">
        <v>4</v>
      </c>
      <c r="D212" s="18" t="s">
        <v>3</v>
      </c>
      <c r="F212" s="18" t="str">
        <f t="shared" si="23"/>
        <v>Super</v>
      </c>
      <c r="G212" s="18" t="str">
        <f t="shared" si="23"/>
        <v xml:space="preserve"> -</v>
      </c>
      <c r="H212" s="18" t="str">
        <f t="shared" si="23"/>
        <v xml:space="preserve"> -</v>
      </c>
      <c r="I212" s="18" t="str">
        <f t="shared" si="23"/>
        <v xml:space="preserve"> -</v>
      </c>
    </row>
    <row r="213" spans="2:9" x14ac:dyDescent="0.25">
      <c r="B213" s="17" t="s">
        <v>237</v>
      </c>
      <c r="C213" s="18" t="s">
        <v>3</v>
      </c>
      <c r="D213" s="18" t="s">
        <v>3</v>
      </c>
      <c r="F213" s="18" t="str">
        <f t="shared" si="23"/>
        <v xml:space="preserve"> - </v>
      </c>
      <c r="G213" s="18" t="str">
        <f t="shared" si="23"/>
        <v xml:space="preserve"> -</v>
      </c>
      <c r="H213" s="18" t="str">
        <f t="shared" si="23"/>
        <v xml:space="preserve"> -</v>
      </c>
      <c r="I213" s="18" t="str">
        <f t="shared" si="23"/>
        <v xml:space="preserve"> -</v>
      </c>
    </row>
    <row r="214" spans="2:9" x14ac:dyDescent="0.25">
      <c r="B214" s="17" t="s">
        <v>238</v>
      </c>
      <c r="C214" s="18" t="s">
        <v>4</v>
      </c>
      <c r="D214" s="18" t="s">
        <v>5</v>
      </c>
      <c r="F214" s="18" t="str">
        <f t="shared" si="23"/>
        <v xml:space="preserve"> -</v>
      </c>
      <c r="G214" s="18" t="str">
        <f t="shared" si="23"/>
        <v xml:space="preserve"> -</v>
      </c>
      <c r="H214" s="18" t="str">
        <f t="shared" si="23"/>
        <v>Super</v>
      </c>
      <c r="I214" s="18" t="str">
        <f t="shared" si="23"/>
        <v xml:space="preserve"> -</v>
      </c>
    </row>
    <row r="215" spans="2:9" x14ac:dyDescent="0.25">
      <c r="B215" s="17" t="s">
        <v>239</v>
      </c>
      <c r="C215" s="18" t="s">
        <v>4</v>
      </c>
      <c r="D215" s="18" t="s">
        <v>6</v>
      </c>
      <c r="F215" s="18" t="str">
        <f t="shared" si="23"/>
        <v xml:space="preserve"> -</v>
      </c>
      <c r="G215" s="18" t="str">
        <f t="shared" si="23"/>
        <v xml:space="preserve"> -</v>
      </c>
      <c r="H215" s="18" t="str">
        <f t="shared" si="23"/>
        <v xml:space="preserve"> -</v>
      </c>
      <c r="I215" s="18" t="str">
        <f t="shared" si="23"/>
        <v>Super</v>
      </c>
    </row>
    <row r="216" spans="2:9" x14ac:dyDescent="0.25">
      <c r="B216" s="17" t="s">
        <v>240</v>
      </c>
      <c r="C216" s="18" t="s">
        <v>5</v>
      </c>
      <c r="D216" s="18" t="s">
        <v>4</v>
      </c>
      <c r="F216" s="18" t="str">
        <f t="shared" si="23"/>
        <v xml:space="preserve"> -</v>
      </c>
      <c r="G216" s="18" t="str">
        <f t="shared" si="23"/>
        <v>Elite</v>
      </c>
      <c r="H216" s="18" t="str">
        <f t="shared" si="23"/>
        <v xml:space="preserve"> -</v>
      </c>
      <c r="I216" s="18" t="str">
        <f t="shared" si="23"/>
        <v xml:space="preserve"> -</v>
      </c>
    </row>
    <row r="217" spans="2:9" x14ac:dyDescent="0.25">
      <c r="B217" s="17" t="s">
        <v>241</v>
      </c>
      <c r="C217" s="18" t="s">
        <v>3</v>
      </c>
      <c r="D217" s="18" t="s">
        <v>6</v>
      </c>
      <c r="F217" s="18" t="str">
        <f t="shared" si="23"/>
        <v xml:space="preserve"> -</v>
      </c>
      <c r="G217" s="18" t="str">
        <f t="shared" si="23"/>
        <v xml:space="preserve"> -</v>
      </c>
      <c r="H217" s="18" t="str">
        <f t="shared" si="23"/>
        <v xml:space="preserve"> -</v>
      </c>
      <c r="I217" s="18" t="str">
        <f t="shared" si="23"/>
        <v>Prima</v>
      </c>
    </row>
    <row r="218" spans="2:9" x14ac:dyDescent="0.25">
      <c r="B218" s="17" t="s">
        <v>242</v>
      </c>
      <c r="C218" s="18" t="s">
        <v>3</v>
      </c>
      <c r="D218" s="18" t="s">
        <v>3</v>
      </c>
      <c r="F218" s="18" t="str">
        <f t="shared" si="23"/>
        <v xml:space="preserve"> - </v>
      </c>
      <c r="G218" s="18" t="str">
        <f t="shared" si="23"/>
        <v xml:space="preserve"> -</v>
      </c>
      <c r="H218" s="18" t="str">
        <f t="shared" si="23"/>
        <v xml:space="preserve"> -</v>
      </c>
      <c r="I218" s="18" t="str">
        <f t="shared" si="23"/>
        <v xml:space="preserve"> -</v>
      </c>
    </row>
    <row r="219" spans="2:9" x14ac:dyDescent="0.25">
      <c r="B219" s="17" t="s">
        <v>243</v>
      </c>
      <c r="C219" s="18" t="s">
        <v>5</v>
      </c>
      <c r="D219" s="18" t="s">
        <v>4</v>
      </c>
      <c r="F219" s="18" t="str">
        <f t="shared" si="23"/>
        <v xml:space="preserve"> -</v>
      </c>
      <c r="G219" s="18" t="str">
        <f t="shared" si="23"/>
        <v>Elite</v>
      </c>
      <c r="H219" s="18" t="str">
        <f t="shared" si="23"/>
        <v xml:space="preserve"> -</v>
      </c>
      <c r="I219" s="18" t="str">
        <f t="shared" si="23"/>
        <v xml:space="preserve"> -</v>
      </c>
    </row>
    <row r="220" spans="2:9" x14ac:dyDescent="0.25">
      <c r="B220" s="17" t="s">
        <v>244</v>
      </c>
      <c r="C220" s="18" t="s">
        <v>5</v>
      </c>
      <c r="D220" s="18" t="s">
        <v>5</v>
      </c>
      <c r="F220" s="18" t="str">
        <f t="shared" si="23"/>
        <v xml:space="preserve"> -</v>
      </c>
      <c r="G220" s="18" t="str">
        <f t="shared" si="23"/>
        <v xml:space="preserve"> -</v>
      </c>
      <c r="H220" s="18" t="str">
        <f t="shared" si="23"/>
        <v xml:space="preserve"> - </v>
      </c>
      <c r="I220" s="18" t="str">
        <f t="shared" si="23"/>
        <v xml:space="preserve"> -</v>
      </c>
    </row>
    <row r="221" spans="2:9" x14ac:dyDescent="0.25">
      <c r="B221" s="17" t="s">
        <v>245</v>
      </c>
      <c r="C221" s="18" t="s">
        <v>6</v>
      </c>
      <c r="D221" s="18" t="s">
        <v>5</v>
      </c>
      <c r="F221" s="18" t="str">
        <f t="shared" si="23"/>
        <v xml:space="preserve"> -</v>
      </c>
      <c r="G221" s="18" t="str">
        <f t="shared" si="23"/>
        <v xml:space="preserve"> -</v>
      </c>
      <c r="H221" s="18" t="str">
        <f t="shared" si="23"/>
        <v>Lainnya</v>
      </c>
      <c r="I221" s="18" t="str">
        <f t="shared" si="23"/>
        <v xml:space="preserve"> -</v>
      </c>
    </row>
    <row r="222" spans="2:9" x14ac:dyDescent="0.25">
      <c r="B222" s="17" t="s">
        <v>246</v>
      </c>
      <c r="C222" s="18" t="s">
        <v>4</v>
      </c>
      <c r="D222" s="18" t="s">
        <v>4</v>
      </c>
      <c r="F222" s="18" t="str">
        <f t="shared" si="23"/>
        <v xml:space="preserve"> -</v>
      </c>
      <c r="G222" s="18" t="str">
        <f t="shared" si="23"/>
        <v xml:space="preserve"> - </v>
      </c>
      <c r="H222" s="18" t="str">
        <f t="shared" si="23"/>
        <v xml:space="preserve"> -</v>
      </c>
      <c r="I222" s="18" t="str">
        <f t="shared" si="23"/>
        <v xml:space="preserve"> -</v>
      </c>
    </row>
    <row r="223" spans="2:9" x14ac:dyDescent="0.25">
      <c r="B223" s="17" t="s">
        <v>247</v>
      </c>
      <c r="C223" s="18" t="s">
        <v>3</v>
      </c>
      <c r="D223" s="18" t="s">
        <v>3</v>
      </c>
      <c r="F223" s="18" t="str">
        <f t="shared" si="23"/>
        <v xml:space="preserve"> - </v>
      </c>
      <c r="G223" s="18" t="str">
        <f t="shared" si="23"/>
        <v xml:space="preserve"> -</v>
      </c>
      <c r="H223" s="18" t="str">
        <f t="shared" si="23"/>
        <v xml:space="preserve"> -</v>
      </c>
      <c r="I223" s="18" t="str">
        <f t="shared" si="23"/>
        <v xml:space="preserve"> -</v>
      </c>
    </row>
    <row r="224" spans="2:9" x14ac:dyDescent="0.25">
      <c r="B224" s="17" t="s">
        <v>248</v>
      </c>
      <c r="C224" s="18" t="s">
        <v>6</v>
      </c>
      <c r="D224" s="18" t="s">
        <v>5</v>
      </c>
      <c r="F224" s="18" t="str">
        <f t="shared" si="23"/>
        <v xml:space="preserve"> -</v>
      </c>
      <c r="G224" s="18" t="str">
        <f t="shared" si="23"/>
        <v xml:space="preserve"> -</v>
      </c>
      <c r="H224" s="18" t="str">
        <f t="shared" si="23"/>
        <v>Lainnya</v>
      </c>
      <c r="I224" s="18" t="str">
        <f t="shared" si="23"/>
        <v xml:space="preserve"> -</v>
      </c>
    </row>
    <row r="225" spans="2:9" x14ac:dyDescent="0.25">
      <c r="B225" s="17" t="s">
        <v>249</v>
      </c>
      <c r="C225" s="18" t="s">
        <v>4</v>
      </c>
      <c r="D225" s="18" t="s">
        <v>4</v>
      </c>
      <c r="F225" s="18" t="str">
        <f t="shared" si="23"/>
        <v xml:space="preserve"> -</v>
      </c>
      <c r="G225" s="18" t="str">
        <f t="shared" si="23"/>
        <v xml:space="preserve"> - </v>
      </c>
      <c r="H225" s="18" t="str">
        <f t="shared" si="23"/>
        <v xml:space="preserve"> -</v>
      </c>
      <c r="I225" s="18" t="str">
        <f t="shared" si="23"/>
        <v xml:space="preserve"> -</v>
      </c>
    </row>
    <row r="226" spans="2:9" x14ac:dyDescent="0.25">
      <c r="B226" s="17" t="s">
        <v>250</v>
      </c>
      <c r="C226" s="18" t="s">
        <v>3</v>
      </c>
      <c r="D226" s="18" t="s">
        <v>4</v>
      </c>
      <c r="F226" s="18" t="str">
        <f t="shared" si="23"/>
        <v xml:space="preserve"> -</v>
      </c>
      <c r="G226" s="18" t="str">
        <f t="shared" si="23"/>
        <v>Prima</v>
      </c>
      <c r="H226" s="18" t="str">
        <f t="shared" si="23"/>
        <v xml:space="preserve"> -</v>
      </c>
      <c r="I226" s="18" t="str">
        <f t="shared" si="23"/>
        <v xml:space="preserve"> -</v>
      </c>
    </row>
    <row r="227" spans="2:9" x14ac:dyDescent="0.25">
      <c r="B227" s="17" t="s">
        <v>251</v>
      </c>
      <c r="C227" s="18" t="s">
        <v>4</v>
      </c>
      <c r="D227" s="18" t="s">
        <v>5</v>
      </c>
      <c r="F227" s="18" t="str">
        <f t="shared" si="23"/>
        <v xml:space="preserve"> -</v>
      </c>
      <c r="G227" s="18" t="str">
        <f t="shared" si="23"/>
        <v xml:space="preserve"> -</v>
      </c>
      <c r="H227" s="18" t="str">
        <f t="shared" si="23"/>
        <v>Super</v>
      </c>
      <c r="I227" s="18" t="str">
        <f t="shared" si="23"/>
        <v xml:space="preserve"> -</v>
      </c>
    </row>
    <row r="228" spans="2:9" x14ac:dyDescent="0.25">
      <c r="B228" s="17" t="s">
        <v>252</v>
      </c>
      <c r="C228" s="18" t="s">
        <v>3</v>
      </c>
      <c r="D228" s="18" t="s">
        <v>5</v>
      </c>
      <c r="F228" s="18" t="str">
        <f t="shared" si="23"/>
        <v xml:space="preserve"> -</v>
      </c>
      <c r="G228" s="18" t="str">
        <f t="shared" si="23"/>
        <v xml:space="preserve"> -</v>
      </c>
      <c r="H228" s="18" t="str">
        <f t="shared" si="23"/>
        <v>Prima</v>
      </c>
      <c r="I228" s="18" t="str">
        <f t="shared" si="23"/>
        <v xml:space="preserve"> -</v>
      </c>
    </row>
    <row r="229" spans="2:9" x14ac:dyDescent="0.25">
      <c r="B229" s="17" t="s">
        <v>253</v>
      </c>
      <c r="C229" s="18" t="s">
        <v>4</v>
      </c>
      <c r="D229" s="18" t="s">
        <v>4</v>
      </c>
      <c r="F229" s="18" t="str">
        <f t="shared" si="23"/>
        <v xml:space="preserve"> -</v>
      </c>
      <c r="G229" s="18" t="str">
        <f t="shared" si="23"/>
        <v xml:space="preserve"> - </v>
      </c>
      <c r="H229" s="18" t="str">
        <f t="shared" si="23"/>
        <v xml:space="preserve"> -</v>
      </c>
      <c r="I229" s="18" t="str">
        <f t="shared" si="23"/>
        <v xml:space="preserve"> -</v>
      </c>
    </row>
    <row r="230" spans="2:9" x14ac:dyDescent="0.25">
      <c r="B230" s="17" t="s">
        <v>254</v>
      </c>
      <c r="C230" s="18" t="s">
        <v>5</v>
      </c>
      <c r="D230" s="18" t="s">
        <v>3</v>
      </c>
      <c r="F230" s="18" t="str">
        <f t="shared" si="23"/>
        <v>Elite</v>
      </c>
      <c r="G230" s="18" t="str">
        <f t="shared" si="23"/>
        <v xml:space="preserve"> -</v>
      </c>
      <c r="H230" s="18" t="str">
        <f t="shared" si="23"/>
        <v xml:space="preserve"> -</v>
      </c>
      <c r="I230" s="18" t="str">
        <f t="shared" si="23"/>
        <v xml:space="preserve"> -</v>
      </c>
    </row>
    <row r="231" spans="2:9" x14ac:dyDescent="0.25">
      <c r="B231" s="17" t="s">
        <v>255</v>
      </c>
      <c r="C231" s="18" t="s">
        <v>3</v>
      </c>
      <c r="D231" s="18" t="s">
        <v>6</v>
      </c>
      <c r="F231" s="18" t="str">
        <f t="shared" si="23"/>
        <v xml:space="preserve"> -</v>
      </c>
      <c r="G231" s="18" t="str">
        <f t="shared" si="23"/>
        <v xml:space="preserve"> -</v>
      </c>
      <c r="H231" s="18" t="str">
        <f t="shared" si="23"/>
        <v xml:space="preserve"> -</v>
      </c>
      <c r="I231" s="18" t="str">
        <f t="shared" si="23"/>
        <v>Prima</v>
      </c>
    </row>
    <row r="232" spans="2:9" x14ac:dyDescent="0.25">
      <c r="B232" s="17" t="s">
        <v>256</v>
      </c>
      <c r="C232" s="18" t="s">
        <v>5</v>
      </c>
      <c r="D232" s="18" t="s">
        <v>5</v>
      </c>
      <c r="F232" s="18" t="str">
        <f t="shared" si="23"/>
        <v xml:space="preserve"> -</v>
      </c>
      <c r="G232" s="18" t="str">
        <f t="shared" si="23"/>
        <v xml:space="preserve"> -</v>
      </c>
      <c r="H232" s="18" t="str">
        <f t="shared" si="23"/>
        <v xml:space="preserve"> - </v>
      </c>
      <c r="I232" s="18" t="str">
        <f t="shared" si="23"/>
        <v xml:space="preserve"> -</v>
      </c>
    </row>
    <row r="233" spans="2:9" x14ac:dyDescent="0.25">
      <c r="B233" s="17" t="s">
        <v>257</v>
      </c>
      <c r="C233" s="18" t="s">
        <v>3</v>
      </c>
      <c r="D233" s="18" t="s">
        <v>4</v>
      </c>
      <c r="F233" s="18" t="str">
        <f t="shared" si="23"/>
        <v xml:space="preserve"> -</v>
      </c>
      <c r="G233" s="18" t="str">
        <f t="shared" si="23"/>
        <v>Prima</v>
      </c>
      <c r="H233" s="18" t="str">
        <f t="shared" si="23"/>
        <v xml:space="preserve"> -</v>
      </c>
      <c r="I233" s="18" t="str">
        <f t="shared" si="23"/>
        <v xml:space="preserve"> -</v>
      </c>
    </row>
    <row r="234" spans="2:9" x14ac:dyDescent="0.25">
      <c r="B234" s="17" t="s">
        <v>258</v>
      </c>
      <c r="C234" s="18" t="s">
        <v>4</v>
      </c>
      <c r="D234" s="18" t="s">
        <v>4</v>
      </c>
      <c r="F234" s="18" t="str">
        <f t="shared" si="23"/>
        <v xml:space="preserve"> -</v>
      </c>
      <c r="G234" s="18" t="str">
        <f t="shared" si="23"/>
        <v xml:space="preserve"> - </v>
      </c>
      <c r="H234" s="18" t="str">
        <f t="shared" si="23"/>
        <v xml:space="preserve"> -</v>
      </c>
      <c r="I234" s="18" t="str">
        <f t="shared" si="23"/>
        <v xml:space="preserve"> -</v>
      </c>
    </row>
    <row r="235" spans="2:9" x14ac:dyDescent="0.25">
      <c r="B235" s="17" t="s">
        <v>259</v>
      </c>
      <c r="C235" s="18" t="s">
        <v>4</v>
      </c>
      <c r="D235" s="18" t="s">
        <v>5</v>
      </c>
      <c r="F235" s="18" t="str">
        <f t="shared" si="23"/>
        <v xml:space="preserve"> -</v>
      </c>
      <c r="G235" s="18" t="str">
        <f t="shared" si="23"/>
        <v xml:space="preserve"> -</v>
      </c>
      <c r="H235" s="18" t="str">
        <f t="shared" si="23"/>
        <v>Super</v>
      </c>
      <c r="I235" s="18" t="str">
        <f t="shared" si="23"/>
        <v xml:space="preserve"> -</v>
      </c>
    </row>
    <row r="236" spans="2:9" x14ac:dyDescent="0.25">
      <c r="B236" s="17" t="s">
        <v>260</v>
      </c>
      <c r="C236" s="18" t="s">
        <v>3</v>
      </c>
      <c r="D236" s="18" t="s">
        <v>5</v>
      </c>
      <c r="F236" s="18" t="str">
        <f t="shared" si="23"/>
        <v xml:space="preserve"> -</v>
      </c>
      <c r="G236" s="18" t="str">
        <f t="shared" si="23"/>
        <v xml:space="preserve"> -</v>
      </c>
      <c r="H236" s="18" t="str">
        <f t="shared" si="23"/>
        <v>Prima</v>
      </c>
      <c r="I236" s="18" t="str">
        <f t="shared" si="23"/>
        <v xml:space="preserve"> -</v>
      </c>
    </row>
    <row r="237" spans="2:9" x14ac:dyDescent="0.25">
      <c r="B237" s="17" t="s">
        <v>261</v>
      </c>
      <c r="C237" s="18" t="s">
        <v>4</v>
      </c>
      <c r="D237" s="18" t="s">
        <v>3</v>
      </c>
      <c r="F237" s="18" t="str">
        <f t="shared" si="23"/>
        <v>Super</v>
      </c>
      <c r="G237" s="18" t="str">
        <f t="shared" si="23"/>
        <v xml:space="preserve"> -</v>
      </c>
      <c r="H237" s="18" t="str">
        <f t="shared" si="23"/>
        <v xml:space="preserve"> -</v>
      </c>
      <c r="I237" s="18" t="str">
        <f t="shared" si="23"/>
        <v xml:space="preserve"> -</v>
      </c>
    </row>
    <row r="238" spans="2:9" x14ac:dyDescent="0.25">
      <c r="B238" s="17" t="s">
        <v>262</v>
      </c>
      <c r="C238" s="18" t="s">
        <v>3</v>
      </c>
      <c r="D238" s="18" t="s">
        <v>4</v>
      </c>
      <c r="F238" s="18" t="str">
        <f t="shared" si="23"/>
        <v xml:space="preserve"> -</v>
      </c>
      <c r="G238" s="18" t="str">
        <f t="shared" si="23"/>
        <v>Prima</v>
      </c>
      <c r="H238" s="18" t="str">
        <f t="shared" si="23"/>
        <v xml:space="preserve"> -</v>
      </c>
      <c r="I238" s="18" t="str">
        <f t="shared" si="23"/>
        <v xml:space="preserve"> -</v>
      </c>
    </row>
    <row r="239" spans="2:9" x14ac:dyDescent="0.25">
      <c r="B239" s="17" t="s">
        <v>263</v>
      </c>
      <c r="C239" s="18" t="s">
        <v>4</v>
      </c>
      <c r="D239" s="18" t="s">
        <v>5</v>
      </c>
      <c r="F239" s="18" t="str">
        <f t="shared" ref="F239:I262" si="24">IF($D239&lt;&gt;F$11," -",IF(AND(F$11=$D239,F$11=$C239)," - ",$C239))</f>
        <v xml:space="preserve"> -</v>
      </c>
      <c r="G239" s="18" t="str">
        <f t="shared" si="24"/>
        <v xml:space="preserve"> -</v>
      </c>
      <c r="H239" s="18" t="str">
        <f t="shared" si="24"/>
        <v>Super</v>
      </c>
      <c r="I239" s="18" t="str">
        <f t="shared" si="24"/>
        <v xml:space="preserve"> -</v>
      </c>
    </row>
    <row r="240" spans="2:9" x14ac:dyDescent="0.25">
      <c r="B240" s="17" t="s">
        <v>264</v>
      </c>
      <c r="C240" s="18" t="s">
        <v>5</v>
      </c>
      <c r="D240" s="18" t="s">
        <v>6</v>
      </c>
      <c r="F240" s="18" t="str">
        <f t="shared" si="24"/>
        <v xml:space="preserve"> -</v>
      </c>
      <c r="G240" s="18" t="str">
        <f t="shared" si="24"/>
        <v xml:space="preserve"> -</v>
      </c>
      <c r="H240" s="18" t="str">
        <f t="shared" si="24"/>
        <v xml:space="preserve"> -</v>
      </c>
      <c r="I240" s="18" t="str">
        <f t="shared" si="24"/>
        <v>Elite</v>
      </c>
    </row>
    <row r="241" spans="2:9" x14ac:dyDescent="0.25">
      <c r="B241" s="17" t="s">
        <v>265</v>
      </c>
      <c r="C241" s="18" t="s">
        <v>4</v>
      </c>
      <c r="D241" s="18" t="s">
        <v>4</v>
      </c>
      <c r="F241" s="18" t="str">
        <f t="shared" si="24"/>
        <v xml:space="preserve"> -</v>
      </c>
      <c r="G241" s="18" t="str">
        <f t="shared" si="24"/>
        <v xml:space="preserve"> - </v>
      </c>
      <c r="H241" s="18" t="str">
        <f t="shared" si="24"/>
        <v xml:space="preserve"> -</v>
      </c>
      <c r="I241" s="18" t="str">
        <f t="shared" si="24"/>
        <v xml:space="preserve"> -</v>
      </c>
    </row>
    <row r="242" spans="2:9" x14ac:dyDescent="0.25">
      <c r="B242" s="17" t="s">
        <v>266</v>
      </c>
      <c r="C242" s="18" t="s">
        <v>6</v>
      </c>
      <c r="D242" s="18" t="s">
        <v>5</v>
      </c>
      <c r="F242" s="18" t="str">
        <f t="shared" si="24"/>
        <v xml:space="preserve"> -</v>
      </c>
      <c r="G242" s="18" t="str">
        <f t="shared" si="24"/>
        <v xml:space="preserve"> -</v>
      </c>
      <c r="H242" s="18" t="str">
        <f t="shared" si="24"/>
        <v>Lainnya</v>
      </c>
      <c r="I242" s="18" t="str">
        <f t="shared" si="24"/>
        <v xml:space="preserve"> -</v>
      </c>
    </row>
    <row r="243" spans="2:9" x14ac:dyDescent="0.25">
      <c r="B243" s="17" t="s">
        <v>267</v>
      </c>
      <c r="C243" s="18" t="s">
        <v>3</v>
      </c>
      <c r="D243" s="18" t="s">
        <v>3</v>
      </c>
      <c r="F243" s="18" t="str">
        <f t="shared" si="24"/>
        <v xml:space="preserve"> - </v>
      </c>
      <c r="G243" s="18" t="str">
        <f t="shared" si="24"/>
        <v xml:space="preserve"> -</v>
      </c>
      <c r="H243" s="18" t="str">
        <f t="shared" si="24"/>
        <v xml:space="preserve"> -</v>
      </c>
      <c r="I243" s="18" t="str">
        <f t="shared" si="24"/>
        <v xml:space="preserve"> -</v>
      </c>
    </row>
    <row r="244" spans="2:9" x14ac:dyDescent="0.25">
      <c r="B244" s="17" t="s">
        <v>268</v>
      </c>
      <c r="C244" s="18" t="s">
        <v>5</v>
      </c>
      <c r="D244" s="18" t="s">
        <v>5</v>
      </c>
      <c r="F244" s="18" t="str">
        <f t="shared" si="24"/>
        <v xml:space="preserve"> -</v>
      </c>
      <c r="G244" s="18" t="str">
        <f t="shared" si="24"/>
        <v xml:space="preserve"> -</v>
      </c>
      <c r="H244" s="18" t="str">
        <f t="shared" si="24"/>
        <v xml:space="preserve"> - </v>
      </c>
      <c r="I244" s="18" t="str">
        <f t="shared" si="24"/>
        <v xml:space="preserve"> -</v>
      </c>
    </row>
    <row r="245" spans="2:9" x14ac:dyDescent="0.25">
      <c r="B245" s="17" t="s">
        <v>269</v>
      </c>
      <c r="C245" s="18" t="s">
        <v>6</v>
      </c>
      <c r="D245" s="18" t="s">
        <v>4</v>
      </c>
      <c r="F245" s="18" t="str">
        <f t="shared" si="24"/>
        <v xml:space="preserve"> -</v>
      </c>
      <c r="G245" s="18" t="str">
        <f t="shared" si="24"/>
        <v>Lainnya</v>
      </c>
      <c r="H245" s="18" t="str">
        <f t="shared" si="24"/>
        <v xml:space="preserve"> -</v>
      </c>
      <c r="I245" s="18" t="str">
        <f t="shared" si="24"/>
        <v xml:space="preserve"> -</v>
      </c>
    </row>
    <row r="246" spans="2:9" x14ac:dyDescent="0.25">
      <c r="B246" s="17" t="s">
        <v>270</v>
      </c>
      <c r="C246" s="18" t="s">
        <v>5</v>
      </c>
      <c r="D246" s="18" t="s">
        <v>5</v>
      </c>
      <c r="F246" s="18" t="str">
        <f t="shared" si="24"/>
        <v xml:space="preserve"> -</v>
      </c>
      <c r="G246" s="18" t="str">
        <f t="shared" si="24"/>
        <v xml:space="preserve"> -</v>
      </c>
      <c r="H246" s="18" t="str">
        <f t="shared" si="24"/>
        <v xml:space="preserve"> - </v>
      </c>
      <c r="I246" s="18" t="str">
        <f t="shared" si="24"/>
        <v xml:space="preserve"> -</v>
      </c>
    </row>
    <row r="247" spans="2:9" x14ac:dyDescent="0.25">
      <c r="B247" s="17" t="s">
        <v>271</v>
      </c>
      <c r="C247" s="18" t="s">
        <v>3</v>
      </c>
      <c r="D247" s="18" t="s">
        <v>3</v>
      </c>
      <c r="F247" s="18" t="str">
        <f t="shared" si="24"/>
        <v xml:space="preserve"> - </v>
      </c>
      <c r="G247" s="18" t="str">
        <f t="shared" si="24"/>
        <v xml:space="preserve"> -</v>
      </c>
      <c r="H247" s="18" t="str">
        <f t="shared" si="24"/>
        <v xml:space="preserve"> -</v>
      </c>
      <c r="I247" s="18" t="str">
        <f t="shared" si="24"/>
        <v xml:space="preserve"> -</v>
      </c>
    </row>
    <row r="248" spans="2:9" x14ac:dyDescent="0.25">
      <c r="B248" s="17" t="s">
        <v>272</v>
      </c>
      <c r="C248" s="18" t="s">
        <v>3</v>
      </c>
      <c r="D248" s="18" t="s">
        <v>4</v>
      </c>
      <c r="F248" s="18" t="str">
        <f t="shared" si="24"/>
        <v xml:space="preserve"> -</v>
      </c>
      <c r="G248" s="18" t="str">
        <f t="shared" si="24"/>
        <v>Prima</v>
      </c>
      <c r="H248" s="18" t="str">
        <f t="shared" si="24"/>
        <v xml:space="preserve"> -</v>
      </c>
      <c r="I248" s="18" t="str">
        <f t="shared" si="24"/>
        <v xml:space="preserve"> -</v>
      </c>
    </row>
    <row r="249" spans="2:9" x14ac:dyDescent="0.25">
      <c r="B249" s="17" t="s">
        <v>273</v>
      </c>
      <c r="C249" s="18" t="s">
        <v>4</v>
      </c>
      <c r="D249" s="18" t="s">
        <v>4</v>
      </c>
      <c r="F249" s="18" t="str">
        <f t="shared" si="24"/>
        <v xml:space="preserve"> -</v>
      </c>
      <c r="G249" s="18" t="str">
        <f t="shared" si="24"/>
        <v xml:space="preserve"> - </v>
      </c>
      <c r="H249" s="18" t="str">
        <f t="shared" si="24"/>
        <v xml:space="preserve"> -</v>
      </c>
      <c r="I249" s="18" t="str">
        <f t="shared" si="24"/>
        <v xml:space="preserve"> -</v>
      </c>
    </row>
    <row r="250" spans="2:9" x14ac:dyDescent="0.25">
      <c r="B250" s="17" t="s">
        <v>274</v>
      </c>
      <c r="C250" s="18" t="s">
        <v>3</v>
      </c>
      <c r="D250" s="18" t="s">
        <v>4</v>
      </c>
      <c r="F250" s="18" t="str">
        <f t="shared" si="24"/>
        <v xml:space="preserve"> -</v>
      </c>
      <c r="G250" s="18" t="str">
        <f t="shared" si="24"/>
        <v>Prima</v>
      </c>
      <c r="H250" s="18" t="str">
        <f t="shared" si="24"/>
        <v xml:space="preserve"> -</v>
      </c>
      <c r="I250" s="18" t="str">
        <f t="shared" si="24"/>
        <v xml:space="preserve"> -</v>
      </c>
    </row>
    <row r="251" spans="2:9" x14ac:dyDescent="0.25">
      <c r="B251" s="17" t="s">
        <v>275</v>
      </c>
      <c r="C251" s="18" t="s">
        <v>4</v>
      </c>
      <c r="D251" s="18" t="s">
        <v>3</v>
      </c>
      <c r="F251" s="18" t="str">
        <f t="shared" si="24"/>
        <v>Super</v>
      </c>
      <c r="G251" s="18" t="str">
        <f t="shared" si="24"/>
        <v xml:space="preserve"> -</v>
      </c>
      <c r="H251" s="18" t="str">
        <f t="shared" si="24"/>
        <v xml:space="preserve"> -</v>
      </c>
      <c r="I251" s="18" t="str">
        <f t="shared" si="24"/>
        <v xml:space="preserve"> -</v>
      </c>
    </row>
    <row r="252" spans="2:9" x14ac:dyDescent="0.25">
      <c r="B252" s="17" t="s">
        <v>276</v>
      </c>
      <c r="C252" s="18" t="s">
        <v>4</v>
      </c>
      <c r="D252" s="18" t="s">
        <v>5</v>
      </c>
      <c r="F252" s="18" t="str">
        <f t="shared" si="24"/>
        <v xml:space="preserve"> -</v>
      </c>
      <c r="G252" s="18" t="str">
        <f t="shared" si="24"/>
        <v xml:space="preserve"> -</v>
      </c>
      <c r="H252" s="18" t="str">
        <f t="shared" si="24"/>
        <v>Super</v>
      </c>
      <c r="I252" s="18" t="str">
        <f t="shared" si="24"/>
        <v xml:space="preserve"> -</v>
      </c>
    </row>
    <row r="253" spans="2:9" x14ac:dyDescent="0.25">
      <c r="B253" s="17" t="s">
        <v>277</v>
      </c>
      <c r="C253" s="18" t="s">
        <v>6</v>
      </c>
      <c r="D253" s="18" t="s">
        <v>5</v>
      </c>
      <c r="F253" s="18" t="str">
        <f t="shared" si="24"/>
        <v xml:space="preserve"> -</v>
      </c>
      <c r="G253" s="18" t="str">
        <f t="shared" si="24"/>
        <v xml:space="preserve"> -</v>
      </c>
      <c r="H253" s="18" t="str">
        <f t="shared" si="24"/>
        <v>Lainnya</v>
      </c>
      <c r="I253" s="18" t="str">
        <f t="shared" si="24"/>
        <v xml:space="preserve"> -</v>
      </c>
    </row>
    <row r="254" spans="2:9" x14ac:dyDescent="0.25">
      <c r="B254" s="17" t="s">
        <v>278</v>
      </c>
      <c r="C254" s="18" t="s">
        <v>5</v>
      </c>
      <c r="D254" s="18" t="s">
        <v>6</v>
      </c>
      <c r="F254" s="18" t="str">
        <f t="shared" si="24"/>
        <v xml:space="preserve"> -</v>
      </c>
      <c r="G254" s="18" t="str">
        <f t="shared" si="24"/>
        <v xml:space="preserve"> -</v>
      </c>
      <c r="H254" s="18" t="str">
        <f t="shared" si="24"/>
        <v xml:space="preserve"> -</v>
      </c>
      <c r="I254" s="18" t="str">
        <f t="shared" si="24"/>
        <v>Elite</v>
      </c>
    </row>
    <row r="255" spans="2:9" x14ac:dyDescent="0.25">
      <c r="B255" s="17" t="s">
        <v>279</v>
      </c>
      <c r="C255" s="18" t="s">
        <v>3</v>
      </c>
      <c r="D255" s="18" t="s">
        <v>4</v>
      </c>
      <c r="F255" s="18" t="str">
        <f t="shared" si="24"/>
        <v xml:space="preserve"> -</v>
      </c>
      <c r="G255" s="18" t="str">
        <f t="shared" si="24"/>
        <v>Prima</v>
      </c>
      <c r="H255" s="18" t="str">
        <f t="shared" si="24"/>
        <v xml:space="preserve"> -</v>
      </c>
      <c r="I255" s="18" t="str">
        <f t="shared" si="24"/>
        <v xml:space="preserve"> -</v>
      </c>
    </row>
    <row r="256" spans="2:9" x14ac:dyDescent="0.25">
      <c r="B256" s="17" t="s">
        <v>280</v>
      </c>
      <c r="C256" s="18" t="s">
        <v>4</v>
      </c>
      <c r="D256" s="18" t="s">
        <v>4</v>
      </c>
      <c r="F256" s="18" t="str">
        <f t="shared" si="24"/>
        <v xml:space="preserve"> -</v>
      </c>
      <c r="G256" s="18" t="str">
        <f t="shared" si="24"/>
        <v xml:space="preserve"> - </v>
      </c>
      <c r="H256" s="18" t="str">
        <f t="shared" si="24"/>
        <v xml:space="preserve"> -</v>
      </c>
      <c r="I256" s="18" t="str">
        <f t="shared" si="24"/>
        <v xml:space="preserve"> -</v>
      </c>
    </row>
    <row r="257" spans="2:9" x14ac:dyDescent="0.25">
      <c r="B257" s="17" t="s">
        <v>281</v>
      </c>
      <c r="C257" s="18" t="s">
        <v>6</v>
      </c>
      <c r="D257" s="18" t="s">
        <v>4</v>
      </c>
      <c r="F257" s="18" t="str">
        <f t="shared" si="24"/>
        <v xml:space="preserve"> -</v>
      </c>
      <c r="G257" s="18" t="str">
        <f t="shared" si="24"/>
        <v>Lainnya</v>
      </c>
      <c r="H257" s="18" t="str">
        <f t="shared" si="24"/>
        <v xml:space="preserve"> -</v>
      </c>
      <c r="I257" s="18" t="str">
        <f t="shared" si="24"/>
        <v xml:space="preserve"> -</v>
      </c>
    </row>
    <row r="258" spans="2:9" x14ac:dyDescent="0.25">
      <c r="B258" s="17" t="s">
        <v>282</v>
      </c>
      <c r="C258" s="18" t="s">
        <v>6</v>
      </c>
      <c r="D258" s="18" t="s">
        <v>3</v>
      </c>
      <c r="F258" s="18" t="str">
        <f t="shared" si="24"/>
        <v>Lainnya</v>
      </c>
      <c r="G258" s="18" t="str">
        <f t="shared" si="24"/>
        <v xml:space="preserve"> -</v>
      </c>
      <c r="H258" s="18" t="str">
        <f t="shared" si="24"/>
        <v xml:space="preserve"> -</v>
      </c>
      <c r="I258" s="18" t="str">
        <f t="shared" si="24"/>
        <v xml:space="preserve"> -</v>
      </c>
    </row>
    <row r="259" spans="2:9" x14ac:dyDescent="0.25">
      <c r="B259" s="17" t="s">
        <v>283</v>
      </c>
      <c r="C259" s="18" t="s">
        <v>3</v>
      </c>
      <c r="D259" s="18" t="s">
        <v>4</v>
      </c>
      <c r="F259" s="18" t="str">
        <f t="shared" si="24"/>
        <v xml:space="preserve"> -</v>
      </c>
      <c r="G259" s="18" t="str">
        <f t="shared" si="24"/>
        <v>Prima</v>
      </c>
      <c r="H259" s="18" t="str">
        <f t="shared" si="24"/>
        <v xml:space="preserve"> -</v>
      </c>
      <c r="I259" s="18" t="str">
        <f t="shared" si="24"/>
        <v xml:space="preserve"> -</v>
      </c>
    </row>
    <row r="260" spans="2:9" x14ac:dyDescent="0.25">
      <c r="B260" s="17" t="s">
        <v>284</v>
      </c>
      <c r="C260" s="18" t="s">
        <v>3</v>
      </c>
      <c r="D260" s="18" t="s">
        <v>4</v>
      </c>
      <c r="F260" s="18" t="str">
        <f t="shared" si="24"/>
        <v xml:space="preserve"> -</v>
      </c>
      <c r="G260" s="18" t="str">
        <f t="shared" si="24"/>
        <v>Prima</v>
      </c>
      <c r="H260" s="18" t="str">
        <f t="shared" si="24"/>
        <v xml:space="preserve"> -</v>
      </c>
      <c r="I260" s="18" t="str">
        <f t="shared" si="24"/>
        <v xml:space="preserve"> -</v>
      </c>
    </row>
    <row r="261" spans="2:9" x14ac:dyDescent="0.25">
      <c r="B261" s="17" t="s">
        <v>285</v>
      </c>
      <c r="C261" s="18" t="s">
        <v>6</v>
      </c>
      <c r="D261" s="18" t="s">
        <v>5</v>
      </c>
      <c r="F261" s="18" t="str">
        <f t="shared" si="24"/>
        <v xml:space="preserve"> -</v>
      </c>
      <c r="G261" s="18" t="str">
        <f t="shared" si="24"/>
        <v xml:space="preserve"> -</v>
      </c>
      <c r="H261" s="18" t="str">
        <f t="shared" si="24"/>
        <v>Lainnya</v>
      </c>
      <c r="I261" s="18" t="str">
        <f t="shared" si="24"/>
        <v xml:space="preserve"> -</v>
      </c>
    </row>
    <row r="262" spans="2:9" x14ac:dyDescent="0.25">
      <c r="B262" s="17" t="s">
        <v>286</v>
      </c>
      <c r="C262" s="18" t="s">
        <v>5</v>
      </c>
      <c r="D262" s="18" t="s">
        <v>3</v>
      </c>
      <c r="F262" s="18" t="str">
        <f t="shared" si="24"/>
        <v>Elite</v>
      </c>
      <c r="G262" s="18" t="str">
        <f t="shared" si="24"/>
        <v xml:space="preserve"> -</v>
      </c>
      <c r="H262" s="18" t="str">
        <f t="shared" si="24"/>
        <v xml:space="preserve"> -</v>
      </c>
      <c r="I262" s="18" t="str">
        <f t="shared" si="24"/>
        <v xml:space="preserve"> -</v>
      </c>
    </row>
    <row r="263" spans="2:9" ht="19.5" customHeight="1" x14ac:dyDescent="0.25"/>
  </sheetData>
  <mergeCells count="22">
    <mergeCell ref="AM31:AR34"/>
    <mergeCell ref="AM27:AR30"/>
    <mergeCell ref="AM23:AR26"/>
    <mergeCell ref="AM19:AR22"/>
    <mergeCell ref="B3:C3"/>
    <mergeCell ref="B10:D10"/>
    <mergeCell ref="F10:I10"/>
    <mergeCell ref="C11:D11"/>
    <mergeCell ref="F12:I12"/>
    <mergeCell ref="AK12:AK13"/>
    <mergeCell ref="M12:P12"/>
    <mergeCell ref="Q12:Q13"/>
    <mergeCell ref="T12:U12"/>
    <mergeCell ref="AF12:AI12"/>
    <mergeCell ref="K42:Q44"/>
    <mergeCell ref="K45:Q47"/>
    <mergeCell ref="K21:Q23"/>
    <mergeCell ref="K24:Q26"/>
    <mergeCell ref="K28:Q30"/>
    <mergeCell ref="K31:Q33"/>
    <mergeCell ref="K35:Q37"/>
    <mergeCell ref="K38:Q40"/>
  </mergeCells>
  <conditionalFormatting sqref="B13:D262 F13:I262">
    <cfRule type="notContainsBlanks" dxfId="11" priority="1">
      <formula>LEN(TRIM(B13))&gt;0</formula>
    </cfRule>
  </conditionalFormatting>
  <dataValidations disablePrompts="1" count="1">
    <dataValidation type="list" allowBlank="1" showInputMessage="1" showErrorMessage="1" sqref="C13:D262">
      <formula1>$D$4:$D$7</formula1>
    </dataValidation>
  </dataValidations>
  <pageMargins left="0.7" right="0.7" top="0.75" bottom="0.75" header="0.3" footer="0.3"/>
  <ignoredErrors>
    <ignoredError sqref="AH14:AH17" formula="1"/>
  </ignoredErrors>
  <drawing r:id="rId1"/>
  <legacyDrawing r:id="rId2"/>
  <mc:AlternateContent xmlns:mc="http://schemas.openxmlformats.org/markup-compatibility/2006">
    <mc:Choice Requires="x14">
      <controls>
        <mc:AlternateContent xmlns:mc="http://schemas.openxmlformats.org/markup-compatibility/2006">
          <mc:Choice Requires="x14">
            <control shapeId="1025" r:id="rId3" name="Scroll Bar 1">
              <controlPr defaultSize="0" autoPict="0">
                <anchor moveWithCells="1">
                  <from>
                    <xdr:col>48</xdr:col>
                    <xdr:colOff>142875</xdr:colOff>
                    <xdr:row>11</xdr:row>
                    <xdr:rowOff>28575</xdr:rowOff>
                  </from>
                  <to>
                    <xdr:col>48</xdr:col>
                    <xdr:colOff>628650</xdr:colOff>
                    <xdr:row>11</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Y263"/>
  <sheetViews>
    <sheetView showGridLines="0" tabSelected="1" zoomScaleNormal="100" workbookViewId="0">
      <selection activeCell="G13" sqref="G13"/>
    </sheetView>
  </sheetViews>
  <sheetFormatPr defaultRowHeight="15" x14ac:dyDescent="0.25"/>
  <cols>
    <col min="1" max="1" width="5.85546875" style="1" customWidth="1"/>
    <col min="2" max="2" width="13" style="1" customWidth="1"/>
    <col min="3" max="4" width="15.42578125" style="1" customWidth="1"/>
    <col min="5" max="5" width="4" style="1" customWidth="1"/>
    <col min="6" max="9" width="11.7109375" style="1" customWidth="1"/>
    <col min="10" max="10" width="5.85546875" style="1" customWidth="1"/>
    <col min="11" max="11" width="11" style="1" customWidth="1"/>
    <col min="12" max="12" width="11.85546875" style="1" customWidth="1"/>
    <col min="13" max="17" width="11" style="1" customWidth="1"/>
    <col min="18" max="18" width="5.85546875" style="1" customWidth="1"/>
    <col min="19" max="19" width="11.140625" style="1" customWidth="1"/>
    <col min="20" max="20" width="6.28515625" style="1" customWidth="1"/>
    <col min="21" max="21" width="10.7109375" style="1" customWidth="1"/>
    <col min="22" max="22" width="34.7109375" style="1" customWidth="1"/>
    <col min="23" max="23" width="5.85546875" style="1" customWidth="1"/>
    <col min="24" max="24" width="11.140625" style="1" customWidth="1"/>
    <col min="25" max="28" width="9.42578125" style="1" bestFit="1" customWidth="1"/>
    <col min="29" max="29" width="9.140625" style="1"/>
    <col min="30" max="30" width="5.85546875" style="1" customWidth="1"/>
    <col min="31" max="31" width="11.140625" style="1" customWidth="1"/>
    <col min="32" max="32" width="6.140625" style="1" customWidth="1"/>
    <col min="33" max="33" width="10.42578125" style="1" customWidth="1"/>
    <col min="34" max="34" width="6.140625" style="1" customWidth="1"/>
    <col min="35" max="36" width="10.42578125" style="1" customWidth="1"/>
    <col min="37" max="37" width="22.28515625" style="1" customWidth="1"/>
    <col min="38" max="38" width="5.85546875" style="1" customWidth="1"/>
    <col min="39" max="44" width="11.7109375" style="1" customWidth="1"/>
    <col min="45" max="45" width="5.85546875" style="1" customWidth="1"/>
    <col min="46" max="50" width="10.85546875" style="1" customWidth="1"/>
    <col min="51" max="51" width="9.140625" style="1"/>
    <col min="52" max="52" width="10.7109375" style="1" customWidth="1"/>
    <col min="53" max="16384" width="9.140625" style="1"/>
  </cols>
  <sheetData>
    <row r="1" spans="2:51" ht="19.5" customHeight="1" x14ac:dyDescent="0.25"/>
    <row r="2" spans="2:51" ht="18.75" x14ac:dyDescent="0.25">
      <c r="B2" s="2" t="s">
        <v>0</v>
      </c>
    </row>
    <row r="3" spans="2:51" x14ac:dyDescent="0.25">
      <c r="B3" s="116" t="s">
        <v>1</v>
      </c>
      <c r="C3" s="116"/>
      <c r="D3" s="3" t="s">
        <v>2</v>
      </c>
    </row>
    <row r="4" spans="2:51" x14ac:dyDescent="0.25">
      <c r="D4" s="4" t="s">
        <v>3</v>
      </c>
    </row>
    <row r="5" spans="2:51" x14ac:dyDescent="0.25">
      <c r="D5" s="4" t="s">
        <v>4</v>
      </c>
    </row>
    <row r="6" spans="2:51" x14ac:dyDescent="0.25">
      <c r="D6" s="4" t="s">
        <v>5</v>
      </c>
    </row>
    <row r="7" spans="2:51" x14ac:dyDescent="0.25">
      <c r="D7" s="4" t="s">
        <v>6</v>
      </c>
    </row>
    <row r="8" spans="2:51" x14ac:dyDescent="0.25">
      <c r="D8" s="5"/>
    </row>
    <row r="9" spans="2:51" ht="15.75" x14ac:dyDescent="0.25">
      <c r="B9" s="6" t="s">
        <v>7</v>
      </c>
      <c r="F9" s="7" t="s">
        <v>8</v>
      </c>
    </row>
    <row r="10" spans="2:51" x14ac:dyDescent="0.25">
      <c r="B10" s="117" t="s">
        <v>9</v>
      </c>
      <c r="C10" s="117"/>
      <c r="D10" s="117"/>
      <c r="F10" s="118" t="s">
        <v>10</v>
      </c>
      <c r="G10" s="118"/>
      <c r="H10" s="118"/>
      <c r="I10" s="118"/>
      <c r="AK10" s="72"/>
    </row>
    <row r="11" spans="2:51" ht="15.75" x14ac:dyDescent="0.25">
      <c r="B11" s="8" t="s">
        <v>11</v>
      </c>
      <c r="C11" s="119" t="str">
        <f>B3</f>
        <v>Merek Telepon Seluler</v>
      </c>
      <c r="D11" s="120"/>
      <c r="F11" s="9" t="str">
        <f>D4</f>
        <v>Prima</v>
      </c>
      <c r="G11" s="10" t="str">
        <f>D5</f>
        <v>Super</v>
      </c>
      <c r="H11" s="10" t="str">
        <f>D6</f>
        <v>Elite</v>
      </c>
      <c r="I11" s="9" t="str">
        <f>D7</f>
        <v>Lainnya</v>
      </c>
      <c r="K11" s="6" t="s">
        <v>12</v>
      </c>
      <c r="S11" s="11" t="s">
        <v>13</v>
      </c>
      <c r="T11" s="11"/>
      <c r="X11" s="11" t="s">
        <v>14</v>
      </c>
      <c r="AE11" s="11" t="s">
        <v>15</v>
      </c>
      <c r="AF11" s="11"/>
      <c r="AM11" s="11" t="s">
        <v>16</v>
      </c>
    </row>
    <row r="12" spans="2:51" ht="17.25" customHeight="1" x14ac:dyDescent="0.25">
      <c r="B12" s="8" t="s">
        <v>17</v>
      </c>
      <c r="C12" s="12" t="s">
        <v>18</v>
      </c>
      <c r="D12" s="71" t="s">
        <v>19</v>
      </c>
      <c r="F12" s="121" t="s">
        <v>20</v>
      </c>
      <c r="G12" s="121"/>
      <c r="H12" s="121"/>
      <c r="I12" s="121"/>
      <c r="K12" s="14" t="s">
        <v>21</v>
      </c>
      <c r="L12" s="15" t="s">
        <v>22</v>
      </c>
      <c r="M12" s="124" t="s">
        <v>23</v>
      </c>
      <c r="N12" s="124"/>
      <c r="O12" s="124"/>
      <c r="P12" s="124"/>
      <c r="Q12" s="125" t="s">
        <v>24</v>
      </c>
      <c r="S12" s="16" t="s">
        <v>21</v>
      </c>
      <c r="T12" s="126" t="s">
        <v>25</v>
      </c>
      <c r="U12" s="127"/>
      <c r="X12" s="14" t="s">
        <v>26</v>
      </c>
      <c r="Y12" s="15">
        <f>S13</f>
        <v>0</v>
      </c>
      <c r="Z12" s="15">
        <f>S14</f>
        <v>0</v>
      </c>
      <c r="AA12" s="15">
        <f>S15</f>
        <v>0</v>
      </c>
      <c r="AB12" s="15">
        <f>S16</f>
        <v>0</v>
      </c>
      <c r="AC12" s="14" t="s">
        <v>27</v>
      </c>
      <c r="AE12" s="73"/>
      <c r="AF12" s="128" t="s">
        <v>28</v>
      </c>
      <c r="AG12" s="124"/>
      <c r="AH12" s="124"/>
      <c r="AI12" s="129"/>
      <c r="AJ12" s="74"/>
      <c r="AK12" s="122" t="s">
        <v>30</v>
      </c>
      <c r="AM12" s="14" t="s">
        <v>26</v>
      </c>
      <c r="AN12" s="15">
        <f>Y12</f>
        <v>0</v>
      </c>
      <c r="AO12" s="15">
        <f>Z12</f>
        <v>0</v>
      </c>
      <c r="AP12" s="15">
        <f>AA12</f>
        <v>0</v>
      </c>
      <c r="AQ12" s="15">
        <f>AB12</f>
        <v>0</v>
      </c>
      <c r="AR12" s="14" t="s">
        <v>27</v>
      </c>
      <c r="AS12" s="81">
        <v>1</v>
      </c>
      <c r="AT12" s="75" t="s">
        <v>287</v>
      </c>
      <c r="AU12" s="75"/>
      <c r="AV12" s="75"/>
      <c r="AW12" s="76"/>
      <c r="AX12" s="77"/>
    </row>
    <row r="13" spans="2:51" ht="15" customHeight="1" x14ac:dyDescent="0.25">
      <c r="B13" s="17" t="s">
        <v>31</v>
      </c>
      <c r="C13" s="18" t="s">
        <v>3</v>
      </c>
      <c r="D13" s="18" t="s">
        <v>4</v>
      </c>
      <c r="F13" s="18"/>
      <c r="G13" s="18"/>
      <c r="H13" s="18"/>
      <c r="I13" s="18"/>
      <c r="K13" s="14" t="s">
        <v>18</v>
      </c>
      <c r="L13" s="19" t="s">
        <v>19</v>
      </c>
      <c r="M13" s="14">
        <f>K14</f>
        <v>0</v>
      </c>
      <c r="N13" s="15">
        <f>K15</f>
        <v>0</v>
      </c>
      <c r="O13" s="15">
        <f>K16</f>
        <v>0</v>
      </c>
      <c r="P13" s="14">
        <f>K17</f>
        <v>0</v>
      </c>
      <c r="Q13" s="125"/>
      <c r="S13" s="20">
        <f>K14</f>
        <v>0</v>
      </c>
      <c r="T13" s="21">
        <f>L14</f>
        <v>0</v>
      </c>
      <c r="U13" s="22"/>
      <c r="X13" s="23"/>
      <c r="Y13" s="39"/>
      <c r="Z13" s="39"/>
      <c r="AA13" s="39"/>
      <c r="AB13" s="39"/>
      <c r="AC13" s="39"/>
      <c r="AE13" s="69" t="s">
        <v>21</v>
      </c>
      <c r="AF13" s="24" t="s">
        <v>32</v>
      </c>
      <c r="AG13" s="25"/>
      <c r="AH13" s="24" t="s">
        <v>33</v>
      </c>
      <c r="AI13" s="25"/>
      <c r="AJ13" s="70" t="s">
        <v>29</v>
      </c>
      <c r="AK13" s="123"/>
      <c r="AL13" s="1">
        <v>1</v>
      </c>
      <c r="AM13" s="26"/>
      <c r="AN13" s="22"/>
      <c r="AO13" s="22"/>
      <c r="AP13" s="22"/>
      <c r="AQ13" s="22"/>
      <c r="AR13" s="22"/>
      <c r="AT13" s="14" t="s">
        <v>26</v>
      </c>
      <c r="AU13" s="15">
        <f>AN12</f>
        <v>0</v>
      </c>
      <c r="AV13" s="15">
        <f t="shared" ref="AV13:AX13" si="0">AO12</f>
        <v>0</v>
      </c>
      <c r="AW13" s="15">
        <f t="shared" si="0"/>
        <v>0</v>
      </c>
      <c r="AX13" s="80">
        <f t="shared" si="0"/>
        <v>0</v>
      </c>
    </row>
    <row r="14" spans="2:51" x14ac:dyDescent="0.25">
      <c r="B14" s="17" t="s">
        <v>34</v>
      </c>
      <c r="C14" s="18" t="s">
        <v>4</v>
      </c>
      <c r="D14" s="18" t="s">
        <v>6</v>
      </c>
      <c r="F14" s="18"/>
      <c r="G14" s="18"/>
      <c r="H14" s="18"/>
      <c r="I14" s="18"/>
      <c r="K14" s="26"/>
      <c r="L14" s="27"/>
      <c r="M14" s="28"/>
      <c r="N14" s="28"/>
      <c r="O14" s="28"/>
      <c r="P14" s="28"/>
      <c r="Q14" s="29"/>
      <c r="S14" s="30">
        <f>K15</f>
        <v>0</v>
      </c>
      <c r="T14" s="31">
        <f t="shared" ref="T14:T16" si="1">L15</f>
        <v>0</v>
      </c>
      <c r="U14" s="32"/>
      <c r="X14" s="23"/>
      <c r="Y14" s="39"/>
      <c r="Z14" s="39"/>
      <c r="AA14" s="39"/>
      <c r="AB14" s="39"/>
      <c r="AC14" s="39"/>
      <c r="AE14" s="20"/>
      <c r="AF14" s="21"/>
      <c r="AG14" s="22"/>
      <c r="AH14" s="33"/>
      <c r="AI14" s="22"/>
      <c r="AJ14" s="34"/>
      <c r="AK14" s="35"/>
      <c r="AL14" s="1">
        <v>2</v>
      </c>
      <c r="AM14" s="23"/>
      <c r="AN14" s="32"/>
      <c r="AO14" s="32"/>
      <c r="AP14" s="32"/>
      <c r="AQ14" s="32"/>
      <c r="AR14" s="32"/>
      <c r="AT14" s="78"/>
      <c r="AU14" s="79"/>
      <c r="AV14" s="79"/>
      <c r="AW14" s="79"/>
      <c r="AX14" s="79"/>
      <c r="AY14" s="82">
        <f>VLOOKUP(AS12,AL13:AR16,AS12+2)</f>
        <v>0</v>
      </c>
    </row>
    <row r="15" spans="2:51" x14ac:dyDescent="0.25">
      <c r="B15" s="17" t="s">
        <v>35</v>
      </c>
      <c r="C15" s="18" t="s">
        <v>5</v>
      </c>
      <c r="D15" s="18" t="s">
        <v>5</v>
      </c>
      <c r="F15" s="18"/>
      <c r="G15" s="18"/>
      <c r="H15" s="18"/>
      <c r="I15" s="18"/>
      <c r="K15" s="23"/>
      <c r="L15" s="36"/>
      <c r="M15" s="37"/>
      <c r="N15" s="37"/>
      <c r="O15" s="37"/>
      <c r="P15" s="38"/>
      <c r="Q15" s="39"/>
      <c r="S15" s="30">
        <f>K16</f>
        <v>0</v>
      </c>
      <c r="T15" s="31">
        <f t="shared" si="1"/>
        <v>0</v>
      </c>
      <c r="U15" s="32"/>
      <c r="X15" s="23"/>
      <c r="Y15" s="39"/>
      <c r="Z15" s="39"/>
      <c r="AA15" s="39"/>
      <c r="AB15" s="39"/>
      <c r="AC15" s="39"/>
      <c r="AE15" s="30"/>
      <c r="AF15" s="31"/>
      <c r="AG15" s="32"/>
      <c r="AH15" s="40"/>
      <c r="AI15" s="32"/>
      <c r="AJ15" s="41"/>
      <c r="AK15" s="42"/>
      <c r="AL15" s="1">
        <v>3</v>
      </c>
      <c r="AM15" s="23"/>
      <c r="AN15" s="32"/>
      <c r="AO15" s="32"/>
      <c r="AP15" s="32"/>
      <c r="AQ15" s="32"/>
      <c r="AR15" s="32"/>
      <c r="AT15" s="81"/>
    </row>
    <row r="16" spans="2:51" x14ac:dyDescent="0.25">
      <c r="B16" s="17" t="s">
        <v>36</v>
      </c>
      <c r="C16" s="18" t="s">
        <v>4</v>
      </c>
      <c r="D16" s="18" t="s">
        <v>4</v>
      </c>
      <c r="F16" s="18"/>
      <c r="G16" s="18"/>
      <c r="H16" s="18"/>
      <c r="I16" s="18"/>
      <c r="K16" s="23"/>
      <c r="L16" s="36"/>
      <c r="M16" s="37"/>
      <c r="N16" s="37"/>
      <c r="O16" s="37"/>
      <c r="P16" s="38"/>
      <c r="Q16" s="39"/>
      <c r="S16" s="43">
        <f>K17</f>
        <v>0</v>
      </c>
      <c r="T16" s="44">
        <f t="shared" si="1"/>
        <v>0</v>
      </c>
      <c r="U16" s="45"/>
      <c r="X16" s="46"/>
      <c r="Y16" s="39"/>
      <c r="Z16" s="39"/>
      <c r="AA16" s="39"/>
      <c r="AB16" s="39"/>
      <c r="AC16" s="68"/>
      <c r="AE16" s="30"/>
      <c r="AF16" s="31"/>
      <c r="AG16" s="32"/>
      <c r="AH16" s="40"/>
      <c r="AI16" s="32"/>
      <c r="AJ16" s="41"/>
      <c r="AK16" s="42"/>
      <c r="AL16" s="1">
        <v>4</v>
      </c>
      <c r="AM16" s="46"/>
      <c r="AN16" s="45"/>
      <c r="AO16" s="45"/>
      <c r="AP16" s="45"/>
      <c r="AQ16" s="45"/>
      <c r="AR16" s="45"/>
    </row>
    <row r="17" spans="2:45" x14ac:dyDescent="0.25">
      <c r="B17" s="17" t="s">
        <v>37</v>
      </c>
      <c r="C17" s="18" t="s">
        <v>6</v>
      </c>
      <c r="D17" s="18" t="s">
        <v>6</v>
      </c>
      <c r="F17" s="18"/>
      <c r="G17" s="18"/>
      <c r="H17" s="18"/>
      <c r="I17" s="18"/>
      <c r="K17" s="46"/>
      <c r="L17" s="36"/>
      <c r="M17" s="47"/>
      <c r="N17" s="47"/>
      <c r="O17" s="47"/>
      <c r="P17" s="38"/>
      <c r="Q17" s="39"/>
      <c r="S17" s="48" t="s">
        <v>24</v>
      </c>
      <c r="T17" s="48">
        <f>SUM(T13:T16)</f>
        <v>0</v>
      </c>
      <c r="U17" s="49"/>
      <c r="X17" s="48" t="s">
        <v>24</v>
      </c>
      <c r="Y17" s="55"/>
      <c r="Z17" s="55"/>
      <c r="AA17" s="55"/>
      <c r="AB17" s="55"/>
      <c r="AC17" s="55"/>
      <c r="AE17" s="43"/>
      <c r="AF17" s="44"/>
      <c r="AG17" s="45"/>
      <c r="AH17" s="50"/>
      <c r="AI17" s="45"/>
      <c r="AJ17" s="51"/>
      <c r="AK17" s="52"/>
    </row>
    <row r="18" spans="2:45" x14ac:dyDescent="0.25">
      <c r="B18" s="17" t="s">
        <v>38</v>
      </c>
      <c r="C18" s="18" t="s">
        <v>6</v>
      </c>
      <c r="D18" s="18" t="s">
        <v>4</v>
      </c>
      <c r="F18" s="18"/>
      <c r="G18" s="18"/>
      <c r="H18" s="18"/>
      <c r="I18" s="18"/>
      <c r="K18" s="48" t="s">
        <v>24</v>
      </c>
      <c r="L18" s="53"/>
      <c r="M18" s="54"/>
      <c r="N18" s="54"/>
      <c r="O18" s="54"/>
      <c r="P18" s="54"/>
      <c r="Q18" s="55"/>
      <c r="AE18" s="56" t="s">
        <v>39</v>
      </c>
      <c r="AF18" s="56">
        <f>SUM(AF14:AF17)</f>
        <v>0</v>
      </c>
      <c r="AG18" s="49">
        <f>SUM(AG14:AG17)</f>
        <v>0</v>
      </c>
      <c r="AH18" s="57">
        <f>SUM(AH14:AH17)</f>
        <v>0</v>
      </c>
      <c r="AI18" s="49">
        <f>SUM(AI14:AI17)</f>
        <v>0</v>
      </c>
      <c r="AJ18" s="58"/>
      <c r="AK18" s="59"/>
      <c r="AM18" s="11" t="s">
        <v>40</v>
      </c>
    </row>
    <row r="19" spans="2:45" ht="15" customHeight="1" x14ac:dyDescent="0.25">
      <c r="B19" s="17" t="s">
        <v>41</v>
      </c>
      <c r="C19" s="18" t="s">
        <v>4</v>
      </c>
      <c r="D19" s="18" t="s">
        <v>3</v>
      </c>
      <c r="F19" s="18"/>
      <c r="G19" s="18"/>
      <c r="H19" s="18"/>
      <c r="I19" s="18"/>
      <c r="X19" s="11" t="s">
        <v>42</v>
      </c>
      <c r="AC19" s="60"/>
      <c r="AM19" s="113" t="str">
        <f>IF(AM13="","","Tingkat loyalitas pengguna telepon seluler merek "&amp;AM13&amp;" sebesar "&amp;TEXT(AN13,"0,00%")&amp;", sehingga kemungkinan besar yang akan pindah merek adalah "&amp;TEXT((1-AN13),"0,00%")&amp;". Konsumen kemungkinan akan beralih ke merek "&amp;AO12&amp;" sebanyak "&amp;TEXT(AO13,"0,00%")&amp;", ke merek "&amp;AP12&amp;" sebesar "&amp;TEXT(AP13,"0,00%")&amp;" dan beralih ke merek "&amp;AQ12&amp;" sebesar "&amp;TEXT(AQ13,"0,00%"))</f>
        <v/>
      </c>
      <c r="AN19" s="113"/>
      <c r="AO19" s="113"/>
      <c r="AP19" s="113"/>
      <c r="AQ19" s="113"/>
      <c r="AR19" s="113"/>
      <c r="AS19" s="61"/>
    </row>
    <row r="20" spans="2:45" ht="15.75" x14ac:dyDescent="0.25">
      <c r="B20" s="17" t="s">
        <v>43</v>
      </c>
      <c r="C20" s="18" t="s">
        <v>6</v>
      </c>
      <c r="D20" s="18" t="s">
        <v>6</v>
      </c>
      <c r="F20" s="18"/>
      <c r="G20" s="18"/>
      <c r="H20" s="18"/>
      <c r="I20" s="18"/>
      <c r="K20" s="62" t="s">
        <v>44</v>
      </c>
      <c r="X20" s="14" t="s">
        <v>26</v>
      </c>
      <c r="Y20" s="15">
        <f>Y12</f>
        <v>0</v>
      </c>
      <c r="Z20" s="15">
        <f>Z12</f>
        <v>0</v>
      </c>
      <c r="AA20" s="15">
        <f>AA12</f>
        <v>0</v>
      </c>
      <c r="AB20" s="63">
        <f>AB12</f>
        <v>0</v>
      </c>
      <c r="AC20" s="64"/>
      <c r="AM20" s="114"/>
      <c r="AN20" s="114"/>
      <c r="AO20" s="114"/>
      <c r="AP20" s="114"/>
      <c r="AQ20" s="114"/>
      <c r="AR20" s="114"/>
      <c r="AS20" s="61"/>
    </row>
    <row r="21" spans="2:45" x14ac:dyDescent="0.25">
      <c r="B21" s="17" t="s">
        <v>45</v>
      </c>
      <c r="C21" s="18" t="s">
        <v>5</v>
      </c>
      <c r="D21" s="18" t="s">
        <v>6</v>
      </c>
      <c r="F21" s="18"/>
      <c r="G21" s="18"/>
      <c r="H21" s="18"/>
      <c r="I21" s="18"/>
      <c r="K21" s="95"/>
      <c r="L21" s="96"/>
      <c r="M21" s="96"/>
      <c r="N21" s="96"/>
      <c r="O21" s="96"/>
      <c r="P21" s="96"/>
      <c r="Q21" s="97"/>
      <c r="X21" s="23"/>
      <c r="Y21" s="32"/>
      <c r="Z21" s="32"/>
      <c r="AA21" s="32"/>
      <c r="AB21" s="22"/>
      <c r="AC21" s="65"/>
      <c r="AM21" s="114"/>
      <c r="AN21" s="114"/>
      <c r="AO21" s="114"/>
      <c r="AP21" s="114"/>
      <c r="AQ21" s="114"/>
      <c r="AR21" s="114"/>
      <c r="AS21" s="61"/>
    </row>
    <row r="22" spans="2:45" x14ac:dyDescent="0.25">
      <c r="B22" s="17" t="s">
        <v>46</v>
      </c>
      <c r="C22" s="18" t="s">
        <v>5</v>
      </c>
      <c r="D22" s="18" t="s">
        <v>3</v>
      </c>
      <c r="F22" s="18"/>
      <c r="G22" s="18"/>
      <c r="H22" s="18"/>
      <c r="I22" s="18"/>
      <c r="K22" s="98"/>
      <c r="L22" s="99"/>
      <c r="M22" s="99"/>
      <c r="N22" s="99"/>
      <c r="O22" s="99"/>
      <c r="P22" s="99"/>
      <c r="Q22" s="100"/>
      <c r="X22" s="23"/>
      <c r="Y22" s="32"/>
      <c r="Z22" s="32"/>
      <c r="AA22" s="32"/>
      <c r="AB22" s="32"/>
      <c r="AC22" s="65"/>
      <c r="AM22" s="115"/>
      <c r="AN22" s="115"/>
      <c r="AO22" s="115"/>
      <c r="AP22" s="115"/>
      <c r="AQ22" s="115"/>
      <c r="AR22" s="115"/>
      <c r="AS22" s="61"/>
    </row>
    <row r="23" spans="2:45" ht="15" customHeight="1" x14ac:dyDescent="0.25">
      <c r="B23" s="17" t="s">
        <v>47</v>
      </c>
      <c r="C23" s="18" t="s">
        <v>3</v>
      </c>
      <c r="D23" s="18" t="s">
        <v>4</v>
      </c>
      <c r="F23" s="18"/>
      <c r="G23" s="18"/>
      <c r="H23" s="18"/>
      <c r="I23" s="18"/>
      <c r="K23" s="98"/>
      <c r="L23" s="99"/>
      <c r="M23" s="99"/>
      <c r="N23" s="99"/>
      <c r="O23" s="99"/>
      <c r="P23" s="99"/>
      <c r="Q23" s="100"/>
      <c r="X23" s="23"/>
      <c r="Y23" s="32"/>
      <c r="Z23" s="32"/>
      <c r="AA23" s="32"/>
      <c r="AB23" s="32"/>
      <c r="AC23" s="66"/>
      <c r="AM23" s="110" t="str">
        <f>IF(AM14="","","Tingkat loyalitas pengguna telepon seluler merek "&amp;AO12&amp;" sebesar "&amp;TEXT(AO14,"0,00%")&amp;", sehingga kemungkinan besar yang akan pindah merek adalah "&amp;TEXT((1-AO14),"0,00%")&amp;". Konsumen kemungkinan akan beralih ke merek "&amp;AN12&amp;" sebanyak "&amp;TEXT(AN14,"0,00%")&amp;", ke merek "&amp;AP12&amp;" sebesar "&amp;TEXT(AP14,"0,00%")&amp;" dan beralih ke merek "&amp;AQ12&amp;" sebesar "&amp;TEXT(AQ14,"0,00%"))</f>
        <v/>
      </c>
      <c r="AN23" s="110"/>
      <c r="AO23" s="110"/>
      <c r="AP23" s="110"/>
      <c r="AQ23" s="110"/>
      <c r="AR23" s="110"/>
    </row>
    <row r="24" spans="2:45" x14ac:dyDescent="0.25">
      <c r="B24" s="17" t="s">
        <v>48</v>
      </c>
      <c r="C24" s="18" t="s">
        <v>5</v>
      </c>
      <c r="D24" s="18" t="s">
        <v>4</v>
      </c>
      <c r="F24" s="18"/>
      <c r="G24" s="18"/>
      <c r="H24" s="18"/>
      <c r="I24" s="18"/>
      <c r="K24" s="98"/>
      <c r="L24" s="99"/>
      <c r="M24" s="99"/>
      <c r="N24" s="99"/>
      <c r="O24" s="99"/>
      <c r="P24" s="99"/>
      <c r="Q24" s="100"/>
      <c r="X24" s="46"/>
      <c r="Y24" s="45"/>
      <c r="Z24" s="45"/>
      <c r="AA24" s="45"/>
      <c r="AB24" s="45"/>
      <c r="AC24" s="65"/>
      <c r="AM24" s="111"/>
      <c r="AN24" s="111"/>
      <c r="AO24" s="111"/>
      <c r="AP24" s="111"/>
      <c r="AQ24" s="111"/>
      <c r="AR24" s="111"/>
    </row>
    <row r="25" spans="2:45" ht="15" customHeight="1" x14ac:dyDescent="0.25">
      <c r="B25" s="17" t="s">
        <v>49</v>
      </c>
      <c r="C25" s="18" t="s">
        <v>4</v>
      </c>
      <c r="D25" s="18" t="s">
        <v>4</v>
      </c>
      <c r="F25" s="18"/>
      <c r="G25" s="18"/>
      <c r="H25" s="18"/>
      <c r="I25" s="18"/>
      <c r="K25" s="98"/>
      <c r="L25" s="99"/>
      <c r="M25" s="99"/>
      <c r="N25" s="99"/>
      <c r="O25" s="99"/>
      <c r="P25" s="99"/>
      <c r="Q25" s="100"/>
      <c r="X25" s="48" t="s">
        <v>24</v>
      </c>
      <c r="Y25" s="49"/>
      <c r="Z25" s="49"/>
      <c r="AA25" s="49"/>
      <c r="AB25" s="49"/>
      <c r="AC25" s="65"/>
      <c r="AM25" s="111"/>
      <c r="AN25" s="111"/>
      <c r="AO25" s="111"/>
      <c r="AP25" s="111"/>
      <c r="AQ25" s="111"/>
      <c r="AR25" s="111"/>
    </row>
    <row r="26" spans="2:45" ht="15" customHeight="1" x14ac:dyDescent="0.25">
      <c r="B26" s="17" t="s">
        <v>50</v>
      </c>
      <c r="C26" s="18" t="s">
        <v>3</v>
      </c>
      <c r="D26" s="18" t="s">
        <v>3</v>
      </c>
      <c r="F26" s="18"/>
      <c r="G26" s="18"/>
      <c r="H26" s="18"/>
      <c r="I26" s="18"/>
      <c r="K26" s="98"/>
      <c r="L26" s="99"/>
      <c r="M26" s="99"/>
      <c r="N26" s="99"/>
      <c r="O26" s="99"/>
      <c r="P26" s="99"/>
      <c r="Q26" s="100"/>
      <c r="AM26" s="112"/>
      <c r="AN26" s="112"/>
      <c r="AO26" s="112"/>
      <c r="AP26" s="112"/>
      <c r="AQ26" s="112"/>
      <c r="AR26" s="112"/>
    </row>
    <row r="27" spans="2:45" ht="15" customHeight="1" x14ac:dyDescent="0.25">
      <c r="B27" s="17" t="s">
        <v>51</v>
      </c>
      <c r="C27" s="18" t="s">
        <v>3</v>
      </c>
      <c r="D27" s="18" t="s">
        <v>4</v>
      </c>
      <c r="F27" s="18"/>
      <c r="G27" s="18"/>
      <c r="H27" s="18"/>
      <c r="I27" s="18"/>
      <c r="K27" s="30"/>
      <c r="L27" s="18"/>
      <c r="M27" s="18"/>
      <c r="N27" s="18"/>
      <c r="O27" s="18"/>
      <c r="P27" s="18"/>
      <c r="Q27" s="42"/>
      <c r="AM27" s="107" t="str">
        <f>IF(AM15="","","Tingkat loyalitas pengguna telepon seluler merek "&amp;AP12&amp;" sebesar "&amp;TEXT(AP15,"0,00%")&amp;", sehingga kemungkinan besar yang akan pindah merek adalah "&amp;TEXT((1-AP15),"0,00%")&amp;". Konsumen kemungkinan akan beralih ke merek "&amp;AN12&amp;" sebanyak "&amp;TEXT(AN15,"0,00%")&amp;", ke merek "&amp;AO12&amp;" sebesar "&amp;TEXT(AO15,"0,00%")&amp;" dan beralih ke merek "&amp;AQ12&amp;" sebesar "&amp;TEXT(AQ15,"0,00%"))</f>
        <v/>
      </c>
      <c r="AN27" s="107"/>
      <c r="AO27" s="107"/>
      <c r="AP27" s="107"/>
      <c r="AQ27" s="107"/>
      <c r="AR27" s="107"/>
    </row>
    <row r="28" spans="2:45" ht="15.75" customHeight="1" x14ac:dyDescent="0.25">
      <c r="B28" s="17" t="s">
        <v>52</v>
      </c>
      <c r="C28" s="18" t="s">
        <v>3</v>
      </c>
      <c r="D28" s="18" t="s">
        <v>3</v>
      </c>
      <c r="F28" s="18"/>
      <c r="G28" s="18"/>
      <c r="H28" s="18"/>
      <c r="I28" s="18"/>
      <c r="K28" s="89"/>
      <c r="L28" s="90"/>
      <c r="M28" s="90"/>
      <c r="N28" s="90"/>
      <c r="O28" s="90"/>
      <c r="P28" s="90"/>
      <c r="Q28" s="91"/>
      <c r="AM28" s="108"/>
      <c r="AN28" s="108"/>
      <c r="AO28" s="108"/>
      <c r="AP28" s="108"/>
      <c r="AQ28" s="108"/>
      <c r="AR28" s="108"/>
    </row>
    <row r="29" spans="2:45" ht="15.75" customHeight="1" x14ac:dyDescent="0.25">
      <c r="B29" s="17" t="s">
        <v>53</v>
      </c>
      <c r="C29" s="18" t="s">
        <v>3</v>
      </c>
      <c r="D29" s="18" t="s">
        <v>6</v>
      </c>
      <c r="F29" s="18"/>
      <c r="G29" s="18"/>
      <c r="H29" s="18"/>
      <c r="I29" s="18"/>
      <c r="K29" s="89"/>
      <c r="L29" s="90"/>
      <c r="M29" s="90"/>
      <c r="N29" s="90"/>
      <c r="O29" s="90"/>
      <c r="P29" s="90"/>
      <c r="Q29" s="91"/>
      <c r="AM29" s="108"/>
      <c r="AN29" s="108"/>
      <c r="AO29" s="108"/>
      <c r="AP29" s="108"/>
      <c r="AQ29" s="108"/>
      <c r="AR29" s="108"/>
    </row>
    <row r="30" spans="2:45" ht="15.75" customHeight="1" x14ac:dyDescent="0.25">
      <c r="B30" s="17" t="s">
        <v>54</v>
      </c>
      <c r="C30" s="18" t="s">
        <v>3</v>
      </c>
      <c r="D30" s="18" t="s">
        <v>3</v>
      </c>
      <c r="F30" s="18"/>
      <c r="G30" s="18"/>
      <c r="H30" s="18"/>
      <c r="I30" s="18"/>
      <c r="K30" s="89"/>
      <c r="L30" s="90"/>
      <c r="M30" s="90"/>
      <c r="N30" s="90"/>
      <c r="O30" s="90"/>
      <c r="P30" s="90"/>
      <c r="Q30" s="91"/>
      <c r="AM30" s="109"/>
      <c r="AN30" s="109"/>
      <c r="AO30" s="109"/>
      <c r="AP30" s="109"/>
      <c r="AQ30" s="109"/>
      <c r="AR30" s="109"/>
    </row>
    <row r="31" spans="2:45" ht="15.75" customHeight="1" x14ac:dyDescent="0.25">
      <c r="B31" s="17" t="s">
        <v>55</v>
      </c>
      <c r="C31" s="18" t="s">
        <v>3</v>
      </c>
      <c r="D31" s="18" t="s">
        <v>4</v>
      </c>
      <c r="F31" s="18"/>
      <c r="G31" s="18"/>
      <c r="H31" s="18"/>
      <c r="I31" s="18"/>
      <c r="K31" s="89"/>
      <c r="L31" s="90"/>
      <c r="M31" s="90"/>
      <c r="N31" s="90"/>
      <c r="O31" s="90"/>
      <c r="P31" s="90"/>
      <c r="Q31" s="91"/>
      <c r="AM31" s="104" t="str">
        <f>IF(AM16="","","Tingkat loyalitas pengguna telepon seluler merek "&amp;AQ12&amp;" sebesar "&amp;TEXT(AQ16,"0,00%")&amp;", sehingga kemungkinan besar yang akan pindah merek adalah "&amp;TEXT((1-AQ16),"0,00%")&amp;". Konsumen kemungkinan akan beralih ke merek "&amp;AN12&amp;" sebanyak "&amp;TEXT(AN16,"0,00%")&amp;", ke merek "&amp;AO12&amp;" sebesar "&amp;TEXT(AO16,"0,00%")&amp;" dan beralih ke merek "&amp;AP12&amp;" sebesar "&amp;TEXT(AP16,"0,00%"))</f>
        <v/>
      </c>
      <c r="AN31" s="104"/>
      <c r="AO31" s="104"/>
      <c r="AP31" s="104"/>
      <c r="AQ31" s="104"/>
      <c r="AR31" s="104"/>
    </row>
    <row r="32" spans="2:45" x14ac:dyDescent="0.25">
      <c r="B32" s="17" t="s">
        <v>56</v>
      </c>
      <c r="C32" s="18" t="s">
        <v>4</v>
      </c>
      <c r="D32" s="18" t="s">
        <v>4</v>
      </c>
      <c r="F32" s="18"/>
      <c r="G32" s="18"/>
      <c r="H32" s="18"/>
      <c r="I32" s="18"/>
      <c r="K32" s="89"/>
      <c r="L32" s="90"/>
      <c r="M32" s="90"/>
      <c r="N32" s="90"/>
      <c r="O32" s="90"/>
      <c r="P32" s="90"/>
      <c r="Q32" s="91"/>
      <c r="AM32" s="105"/>
      <c r="AN32" s="105"/>
      <c r="AO32" s="105"/>
      <c r="AP32" s="105"/>
      <c r="AQ32" s="105"/>
      <c r="AR32" s="105"/>
    </row>
    <row r="33" spans="2:48" ht="15" customHeight="1" x14ac:dyDescent="0.25">
      <c r="B33" s="17" t="s">
        <v>57</v>
      </c>
      <c r="C33" s="18" t="s">
        <v>3</v>
      </c>
      <c r="D33" s="18" t="s">
        <v>4</v>
      </c>
      <c r="F33" s="18"/>
      <c r="G33" s="18"/>
      <c r="H33" s="18"/>
      <c r="I33" s="18"/>
      <c r="K33" s="89"/>
      <c r="L33" s="90"/>
      <c r="M33" s="90"/>
      <c r="N33" s="90"/>
      <c r="O33" s="90"/>
      <c r="P33" s="90"/>
      <c r="Q33" s="91"/>
      <c r="AM33" s="105"/>
      <c r="AN33" s="105"/>
      <c r="AO33" s="105"/>
      <c r="AP33" s="105"/>
      <c r="AQ33" s="105"/>
      <c r="AR33" s="105"/>
    </row>
    <row r="34" spans="2:48" x14ac:dyDescent="0.25">
      <c r="B34" s="17" t="s">
        <v>58</v>
      </c>
      <c r="C34" s="18" t="s">
        <v>5</v>
      </c>
      <c r="D34" s="18" t="s">
        <v>4</v>
      </c>
      <c r="F34" s="18"/>
      <c r="G34" s="18"/>
      <c r="H34" s="18"/>
      <c r="I34" s="18"/>
      <c r="K34" s="30"/>
      <c r="L34" s="18"/>
      <c r="M34" s="18"/>
      <c r="N34" s="18"/>
      <c r="O34" s="18"/>
      <c r="P34" s="18"/>
      <c r="Q34" s="42"/>
      <c r="X34" s="5"/>
      <c r="Y34" s="67"/>
      <c r="Z34" s="67"/>
      <c r="AA34" s="67"/>
      <c r="AB34" s="67"/>
      <c r="AC34" s="67"/>
      <c r="AM34" s="106"/>
      <c r="AN34" s="106"/>
      <c r="AO34" s="106"/>
      <c r="AP34" s="106"/>
      <c r="AQ34" s="106"/>
      <c r="AR34" s="106"/>
    </row>
    <row r="35" spans="2:48" x14ac:dyDescent="0.25">
      <c r="B35" s="17" t="s">
        <v>59</v>
      </c>
      <c r="C35" s="18" t="s">
        <v>5</v>
      </c>
      <c r="D35" s="18" t="s">
        <v>4</v>
      </c>
      <c r="F35" s="18"/>
      <c r="G35" s="18"/>
      <c r="H35" s="18"/>
      <c r="I35" s="18"/>
      <c r="K35" s="101"/>
      <c r="L35" s="102"/>
      <c r="M35" s="102"/>
      <c r="N35" s="102"/>
      <c r="O35" s="102"/>
      <c r="P35" s="102"/>
      <c r="Q35" s="103"/>
      <c r="AM35" s="61"/>
      <c r="AN35" s="61"/>
      <c r="AO35" s="61"/>
      <c r="AP35" s="61"/>
      <c r="AQ35" s="61"/>
      <c r="AR35" s="61"/>
    </row>
    <row r="36" spans="2:48" x14ac:dyDescent="0.25">
      <c r="B36" s="17" t="s">
        <v>60</v>
      </c>
      <c r="C36" s="18" t="s">
        <v>4</v>
      </c>
      <c r="D36" s="18" t="s">
        <v>4</v>
      </c>
      <c r="F36" s="18"/>
      <c r="G36" s="18"/>
      <c r="H36" s="18"/>
      <c r="I36" s="18"/>
      <c r="K36" s="101"/>
      <c r="L36" s="102"/>
      <c r="M36" s="102"/>
      <c r="N36" s="102"/>
      <c r="O36" s="102"/>
      <c r="P36" s="102"/>
      <c r="Q36" s="103"/>
      <c r="AM36" s="61"/>
      <c r="AN36" s="61"/>
      <c r="AO36" s="61"/>
      <c r="AP36" s="61"/>
      <c r="AQ36" s="61"/>
      <c r="AR36" s="61"/>
    </row>
    <row r="37" spans="2:48" x14ac:dyDescent="0.25">
      <c r="B37" s="17" t="s">
        <v>61</v>
      </c>
      <c r="C37" s="18" t="s">
        <v>3</v>
      </c>
      <c r="D37" s="18" t="s">
        <v>6</v>
      </c>
      <c r="F37" s="18"/>
      <c r="G37" s="18"/>
      <c r="H37" s="18"/>
      <c r="I37" s="18"/>
      <c r="K37" s="101"/>
      <c r="L37" s="102"/>
      <c r="M37" s="102"/>
      <c r="N37" s="102"/>
      <c r="O37" s="102"/>
      <c r="P37" s="102"/>
      <c r="Q37" s="103"/>
      <c r="AM37" s="61"/>
      <c r="AN37" s="61"/>
      <c r="AO37" s="61"/>
      <c r="AP37" s="61"/>
      <c r="AQ37" s="61"/>
      <c r="AR37" s="61"/>
    </row>
    <row r="38" spans="2:48" x14ac:dyDescent="0.25">
      <c r="B38" s="17" t="s">
        <v>62</v>
      </c>
      <c r="C38" s="18" t="s">
        <v>4</v>
      </c>
      <c r="D38" s="18" t="s">
        <v>4</v>
      </c>
      <c r="F38" s="18"/>
      <c r="G38" s="18"/>
      <c r="H38" s="18"/>
      <c r="I38" s="18"/>
      <c r="K38" s="98"/>
      <c r="L38" s="99"/>
      <c r="M38" s="99"/>
      <c r="N38" s="99"/>
      <c r="O38" s="99"/>
      <c r="P38" s="99"/>
      <c r="Q38" s="100"/>
      <c r="AM38" s="61"/>
      <c r="AN38" s="61"/>
      <c r="AO38" s="61"/>
      <c r="AP38" s="61"/>
      <c r="AQ38" s="61"/>
      <c r="AR38" s="61"/>
      <c r="AS38" s="5"/>
      <c r="AT38" s="5"/>
      <c r="AU38" s="5"/>
      <c r="AV38" s="5"/>
    </row>
    <row r="39" spans="2:48" x14ac:dyDescent="0.25">
      <c r="B39" s="17" t="s">
        <v>63</v>
      </c>
      <c r="C39" s="18" t="s">
        <v>3</v>
      </c>
      <c r="D39" s="18" t="s">
        <v>4</v>
      </c>
      <c r="F39" s="18"/>
      <c r="G39" s="18"/>
      <c r="H39" s="18"/>
      <c r="I39" s="18"/>
      <c r="K39" s="98"/>
      <c r="L39" s="99"/>
      <c r="M39" s="99"/>
      <c r="N39" s="99"/>
      <c r="O39" s="99"/>
      <c r="P39" s="99"/>
      <c r="Q39" s="100"/>
      <c r="AM39" s="61"/>
      <c r="AN39" s="61"/>
      <c r="AO39" s="61"/>
      <c r="AP39" s="61"/>
      <c r="AQ39" s="61"/>
      <c r="AR39" s="61"/>
      <c r="AS39" s="5"/>
      <c r="AT39" s="5"/>
      <c r="AU39" s="5"/>
      <c r="AV39" s="5"/>
    </row>
    <row r="40" spans="2:48" ht="15" customHeight="1" x14ac:dyDescent="0.25">
      <c r="B40" s="17" t="s">
        <v>64</v>
      </c>
      <c r="C40" s="18" t="s">
        <v>3</v>
      </c>
      <c r="D40" s="18" t="s">
        <v>4</v>
      </c>
      <c r="F40" s="18"/>
      <c r="G40" s="18"/>
      <c r="H40" s="18"/>
      <c r="I40" s="18"/>
      <c r="K40" s="98"/>
      <c r="L40" s="99"/>
      <c r="M40" s="99"/>
      <c r="N40" s="99"/>
      <c r="O40" s="99"/>
      <c r="P40" s="99"/>
      <c r="Q40" s="100"/>
      <c r="AM40" s="5"/>
      <c r="AN40" s="61"/>
      <c r="AO40" s="61"/>
      <c r="AP40" s="61"/>
      <c r="AQ40" s="61"/>
      <c r="AR40" s="61"/>
      <c r="AS40" s="5"/>
      <c r="AT40" s="5"/>
      <c r="AU40" s="5"/>
      <c r="AV40" s="5"/>
    </row>
    <row r="41" spans="2:48" x14ac:dyDescent="0.25">
      <c r="B41" s="17" t="s">
        <v>65</v>
      </c>
      <c r="C41" s="18" t="s">
        <v>6</v>
      </c>
      <c r="D41" s="18" t="s">
        <v>6</v>
      </c>
      <c r="F41" s="18"/>
      <c r="G41" s="18"/>
      <c r="H41" s="18"/>
      <c r="I41" s="18"/>
      <c r="K41" s="30"/>
      <c r="L41" s="18"/>
      <c r="M41" s="18"/>
      <c r="N41" s="18"/>
      <c r="O41" s="18"/>
      <c r="P41" s="18"/>
      <c r="Q41" s="42"/>
      <c r="AM41" s="61"/>
      <c r="AN41" s="61"/>
      <c r="AO41" s="61"/>
      <c r="AP41" s="61"/>
      <c r="AQ41" s="61"/>
      <c r="AR41" s="61"/>
      <c r="AS41" s="5"/>
      <c r="AT41" s="5"/>
      <c r="AU41" s="5"/>
      <c r="AV41" s="5"/>
    </row>
    <row r="42" spans="2:48" x14ac:dyDescent="0.25">
      <c r="B42" s="17" t="s">
        <v>66</v>
      </c>
      <c r="C42" s="18" t="s">
        <v>6</v>
      </c>
      <c r="D42" s="18" t="s">
        <v>6</v>
      </c>
      <c r="F42" s="18"/>
      <c r="G42" s="18"/>
      <c r="H42" s="18"/>
      <c r="I42" s="18"/>
      <c r="K42" s="86" t="str">
        <f>IF(K35="","","Pengguna telepon seluler merek "&amp;K17&amp;" kehilangan "&amp;Q17&amp;" konsumen pengguna, yaitu beralih ke merek "&amp;M13&amp;" sebanyak "&amp;M17&amp;" orang, ke merek "&amp;N13&amp;" sebanyak "&amp;N17&amp;" orang dan beralih ke merek "&amp;O13&amp;" sebanyak "&amp;O17&amp;" orang." )</f>
        <v/>
      </c>
      <c r="L42" s="87"/>
      <c r="M42" s="87"/>
      <c r="N42" s="87"/>
      <c r="O42" s="87"/>
      <c r="P42" s="87"/>
      <c r="Q42" s="88"/>
      <c r="AM42" s="61"/>
      <c r="AN42" s="61"/>
      <c r="AO42" s="61"/>
      <c r="AP42" s="61"/>
      <c r="AQ42" s="61"/>
      <c r="AR42" s="61"/>
      <c r="AS42" s="5"/>
      <c r="AT42" s="5"/>
      <c r="AU42" s="5"/>
      <c r="AV42" s="5"/>
    </row>
    <row r="43" spans="2:48" x14ac:dyDescent="0.25">
      <c r="B43" s="17" t="s">
        <v>67</v>
      </c>
      <c r="C43" s="18" t="s">
        <v>3</v>
      </c>
      <c r="D43" s="18" t="s">
        <v>4</v>
      </c>
      <c r="F43" s="18"/>
      <c r="G43" s="18"/>
      <c r="H43" s="18"/>
      <c r="I43" s="18"/>
      <c r="K43" s="86"/>
      <c r="L43" s="87"/>
      <c r="M43" s="87"/>
      <c r="N43" s="87"/>
      <c r="O43" s="87"/>
      <c r="P43" s="87"/>
      <c r="Q43" s="88"/>
      <c r="AM43" s="61"/>
      <c r="AN43" s="61"/>
      <c r="AO43" s="61"/>
      <c r="AP43" s="61"/>
      <c r="AQ43" s="61"/>
      <c r="AR43" s="61"/>
      <c r="AS43" s="5"/>
      <c r="AT43" s="5"/>
      <c r="AU43" s="5"/>
      <c r="AV43" s="5"/>
    </row>
    <row r="44" spans="2:48" x14ac:dyDescent="0.25">
      <c r="B44" s="17" t="s">
        <v>68</v>
      </c>
      <c r="C44" s="18" t="s">
        <v>6</v>
      </c>
      <c r="D44" s="18" t="s">
        <v>5</v>
      </c>
      <c r="F44" s="18"/>
      <c r="G44" s="18"/>
      <c r="H44" s="18"/>
      <c r="I44" s="18"/>
      <c r="K44" s="86"/>
      <c r="L44" s="87"/>
      <c r="M44" s="87"/>
      <c r="N44" s="87"/>
      <c r="O44" s="87"/>
      <c r="P44" s="87"/>
      <c r="Q44" s="88"/>
      <c r="AM44" s="61"/>
      <c r="AN44" s="61"/>
      <c r="AO44" s="61"/>
      <c r="AP44" s="61"/>
      <c r="AQ44" s="61"/>
      <c r="AR44" s="61"/>
      <c r="AS44" s="5"/>
      <c r="AT44" s="5"/>
      <c r="AU44" s="5"/>
      <c r="AV44" s="5"/>
    </row>
    <row r="45" spans="2:48" x14ac:dyDescent="0.25">
      <c r="B45" s="17" t="s">
        <v>69</v>
      </c>
      <c r="C45" s="18" t="s">
        <v>5</v>
      </c>
      <c r="D45" s="18" t="s">
        <v>4</v>
      </c>
      <c r="F45" s="18"/>
      <c r="G45" s="18"/>
      <c r="H45" s="18"/>
      <c r="I45" s="18"/>
      <c r="K45" s="89" t="str">
        <f>IF(K42="","","Namun disisi lain, juga mendapatkan tambahan "&amp;P18&amp;" konsumen baru, yang sebelumnya menggunakan telepon seluler merek "&amp;K14&amp;" sebanyak "&amp;P14&amp;" orang, dari merek "&amp;K15&amp;" sebanyak "&amp;P15&amp;" orang dan dari merek "&amp;K16&amp;" sebanyak "&amp;P16&amp;" orang." )</f>
        <v/>
      </c>
      <c r="L45" s="90"/>
      <c r="M45" s="90"/>
      <c r="N45" s="90"/>
      <c r="O45" s="90"/>
      <c r="P45" s="90"/>
      <c r="Q45" s="91"/>
      <c r="AM45" s="61"/>
      <c r="AN45" s="61"/>
      <c r="AO45" s="61"/>
      <c r="AP45" s="61"/>
      <c r="AQ45" s="61"/>
      <c r="AR45" s="61"/>
      <c r="AS45" s="5"/>
      <c r="AT45" s="5"/>
      <c r="AU45" s="5"/>
      <c r="AV45" s="5"/>
    </row>
    <row r="46" spans="2:48" x14ac:dyDescent="0.25">
      <c r="B46" s="17" t="s">
        <v>70</v>
      </c>
      <c r="C46" s="18" t="s">
        <v>4</v>
      </c>
      <c r="D46" s="18" t="s">
        <v>4</v>
      </c>
      <c r="F46" s="18"/>
      <c r="G46" s="18"/>
      <c r="H46" s="18"/>
      <c r="I46" s="18"/>
      <c r="K46" s="89"/>
      <c r="L46" s="90"/>
      <c r="M46" s="90"/>
      <c r="N46" s="90"/>
      <c r="O46" s="90"/>
      <c r="P46" s="90"/>
      <c r="Q46" s="91"/>
      <c r="AM46" s="61"/>
      <c r="AN46" s="61"/>
      <c r="AO46" s="61"/>
      <c r="AP46" s="61"/>
      <c r="AQ46" s="61"/>
      <c r="AR46" s="61"/>
      <c r="AS46" s="5"/>
      <c r="AT46" s="5"/>
      <c r="AU46" s="5"/>
      <c r="AV46" s="5"/>
    </row>
    <row r="47" spans="2:48" x14ac:dyDescent="0.25">
      <c r="B47" s="17" t="s">
        <v>71</v>
      </c>
      <c r="C47" s="18" t="s">
        <v>3</v>
      </c>
      <c r="D47" s="18" t="s">
        <v>4</v>
      </c>
      <c r="F47" s="18"/>
      <c r="G47" s="18"/>
      <c r="H47" s="18"/>
      <c r="I47" s="18"/>
      <c r="K47" s="92"/>
      <c r="L47" s="93"/>
      <c r="M47" s="93"/>
      <c r="N47" s="93"/>
      <c r="O47" s="93"/>
      <c r="P47" s="93"/>
      <c r="Q47" s="94"/>
      <c r="AM47" s="5"/>
      <c r="AN47" s="5"/>
      <c r="AO47" s="5"/>
      <c r="AP47" s="5"/>
      <c r="AQ47" s="5"/>
      <c r="AR47" s="5"/>
      <c r="AS47" s="5"/>
      <c r="AT47" s="5"/>
      <c r="AU47" s="5"/>
      <c r="AV47" s="5"/>
    </row>
    <row r="48" spans="2:48" x14ac:dyDescent="0.25">
      <c r="B48" s="17" t="s">
        <v>72</v>
      </c>
      <c r="C48" s="18" t="s">
        <v>3</v>
      </c>
      <c r="D48" s="18" t="s">
        <v>3</v>
      </c>
      <c r="F48" s="18"/>
      <c r="G48" s="18"/>
      <c r="H48" s="18"/>
      <c r="I48" s="18"/>
      <c r="AM48" s="5"/>
      <c r="AN48" s="5"/>
      <c r="AO48" s="5"/>
      <c r="AP48" s="5"/>
      <c r="AQ48" s="5"/>
      <c r="AR48" s="5"/>
      <c r="AS48" s="5"/>
      <c r="AT48" s="5"/>
      <c r="AU48" s="5"/>
      <c r="AV48" s="5"/>
    </row>
    <row r="49" spans="2:48" x14ac:dyDescent="0.25">
      <c r="B49" s="17" t="s">
        <v>73</v>
      </c>
      <c r="C49" s="18" t="s">
        <v>3</v>
      </c>
      <c r="D49" s="18" t="s">
        <v>5</v>
      </c>
      <c r="F49" s="18"/>
      <c r="G49" s="18"/>
      <c r="H49" s="18"/>
      <c r="I49" s="18"/>
      <c r="AM49" s="5"/>
      <c r="AN49" s="5"/>
      <c r="AO49" s="5"/>
      <c r="AP49" s="5"/>
      <c r="AQ49" s="5"/>
      <c r="AR49" s="5"/>
      <c r="AS49" s="5"/>
      <c r="AT49" s="5"/>
      <c r="AU49" s="5"/>
      <c r="AV49" s="5"/>
    </row>
    <row r="50" spans="2:48" x14ac:dyDescent="0.25">
      <c r="B50" s="17" t="s">
        <v>74</v>
      </c>
      <c r="C50" s="18" t="s">
        <v>5</v>
      </c>
      <c r="D50" s="18" t="s">
        <v>5</v>
      </c>
      <c r="F50" s="18"/>
      <c r="G50" s="18"/>
      <c r="H50" s="18"/>
      <c r="I50" s="18"/>
      <c r="AM50" s="5"/>
      <c r="AN50" s="5"/>
      <c r="AO50" s="5"/>
      <c r="AP50" s="5"/>
      <c r="AQ50" s="5"/>
      <c r="AR50" s="5"/>
      <c r="AS50" s="5"/>
      <c r="AT50" s="5"/>
      <c r="AU50" s="5"/>
      <c r="AV50" s="5"/>
    </row>
    <row r="51" spans="2:48" x14ac:dyDescent="0.25">
      <c r="B51" s="17" t="s">
        <v>75</v>
      </c>
      <c r="C51" s="18" t="s">
        <v>4</v>
      </c>
      <c r="D51" s="18" t="s">
        <v>4</v>
      </c>
      <c r="F51" s="18"/>
      <c r="G51" s="18"/>
      <c r="H51" s="18"/>
      <c r="I51" s="18"/>
    </row>
    <row r="52" spans="2:48" x14ac:dyDescent="0.25">
      <c r="B52" s="17" t="s">
        <v>76</v>
      </c>
      <c r="C52" s="18" t="s">
        <v>5</v>
      </c>
      <c r="D52" s="18" t="s">
        <v>5</v>
      </c>
      <c r="F52" s="18"/>
      <c r="G52" s="18"/>
      <c r="H52" s="18"/>
      <c r="I52" s="18"/>
    </row>
    <row r="53" spans="2:48" x14ac:dyDescent="0.25">
      <c r="B53" s="17" t="s">
        <v>77</v>
      </c>
      <c r="C53" s="18" t="s">
        <v>6</v>
      </c>
      <c r="D53" s="18" t="s">
        <v>6</v>
      </c>
      <c r="F53" s="18"/>
      <c r="G53" s="18"/>
      <c r="H53" s="18"/>
      <c r="I53" s="18"/>
    </row>
    <row r="54" spans="2:48" x14ac:dyDescent="0.25">
      <c r="B54" s="17" t="s">
        <v>78</v>
      </c>
      <c r="C54" s="18" t="s">
        <v>5</v>
      </c>
      <c r="D54" s="18" t="s">
        <v>3</v>
      </c>
      <c r="F54" s="18"/>
      <c r="G54" s="18"/>
      <c r="H54" s="18"/>
      <c r="I54" s="18"/>
    </row>
    <row r="55" spans="2:48" x14ac:dyDescent="0.25">
      <c r="B55" s="17" t="s">
        <v>79</v>
      </c>
      <c r="C55" s="18" t="s">
        <v>3</v>
      </c>
      <c r="D55" s="18" t="s">
        <v>4</v>
      </c>
      <c r="F55" s="18"/>
      <c r="G55" s="18"/>
      <c r="H55" s="18"/>
      <c r="I55" s="18"/>
    </row>
    <row r="56" spans="2:48" x14ac:dyDescent="0.25">
      <c r="B56" s="17" t="s">
        <v>80</v>
      </c>
      <c r="C56" s="18" t="s">
        <v>3</v>
      </c>
      <c r="D56" s="18" t="s">
        <v>3</v>
      </c>
      <c r="F56" s="18"/>
      <c r="G56" s="18"/>
      <c r="H56" s="18"/>
      <c r="I56" s="18"/>
    </row>
    <row r="57" spans="2:48" x14ac:dyDescent="0.25">
      <c r="B57" s="17" t="s">
        <v>81</v>
      </c>
      <c r="C57" s="18" t="s">
        <v>3</v>
      </c>
      <c r="D57" s="18" t="s">
        <v>6</v>
      </c>
      <c r="F57" s="18"/>
      <c r="G57" s="18"/>
      <c r="H57" s="18"/>
      <c r="I57" s="18"/>
    </row>
    <row r="58" spans="2:48" x14ac:dyDescent="0.25">
      <c r="B58" s="17" t="s">
        <v>82</v>
      </c>
      <c r="C58" s="18" t="s">
        <v>3</v>
      </c>
      <c r="D58" s="18" t="s">
        <v>3</v>
      </c>
      <c r="F58" s="18"/>
      <c r="G58" s="18"/>
      <c r="H58" s="18"/>
      <c r="I58" s="18"/>
    </row>
    <row r="59" spans="2:48" x14ac:dyDescent="0.25">
      <c r="B59" s="17" t="s">
        <v>83</v>
      </c>
      <c r="C59" s="18" t="s">
        <v>3</v>
      </c>
      <c r="D59" s="18" t="s">
        <v>5</v>
      </c>
      <c r="F59" s="18"/>
      <c r="G59" s="18"/>
      <c r="H59" s="18"/>
      <c r="I59" s="18"/>
    </row>
    <row r="60" spans="2:48" x14ac:dyDescent="0.25">
      <c r="B60" s="17" t="s">
        <v>84</v>
      </c>
      <c r="C60" s="18" t="s">
        <v>4</v>
      </c>
      <c r="D60" s="18" t="s">
        <v>4</v>
      </c>
      <c r="F60" s="18"/>
      <c r="G60" s="18"/>
      <c r="H60" s="18"/>
      <c r="I60" s="18"/>
    </row>
    <row r="61" spans="2:48" x14ac:dyDescent="0.25">
      <c r="B61" s="17" t="s">
        <v>85</v>
      </c>
      <c r="C61" s="18" t="s">
        <v>3</v>
      </c>
      <c r="D61" s="18" t="s">
        <v>3</v>
      </c>
      <c r="F61" s="18"/>
      <c r="G61" s="18"/>
      <c r="H61" s="18"/>
      <c r="I61" s="18"/>
    </row>
    <row r="62" spans="2:48" x14ac:dyDescent="0.25">
      <c r="B62" s="17" t="s">
        <v>86</v>
      </c>
      <c r="C62" s="18" t="s">
        <v>3</v>
      </c>
      <c r="D62" s="18" t="s">
        <v>4</v>
      </c>
      <c r="F62" s="18"/>
      <c r="G62" s="18"/>
      <c r="H62" s="18"/>
      <c r="I62" s="18"/>
    </row>
    <row r="63" spans="2:48" x14ac:dyDescent="0.25">
      <c r="B63" s="17" t="s">
        <v>87</v>
      </c>
      <c r="C63" s="18" t="s">
        <v>3</v>
      </c>
      <c r="D63" s="18" t="s">
        <v>3</v>
      </c>
      <c r="F63" s="18"/>
      <c r="G63" s="18"/>
      <c r="H63" s="18"/>
      <c r="I63" s="18"/>
    </row>
    <row r="64" spans="2:48" x14ac:dyDescent="0.25">
      <c r="B64" s="17" t="s">
        <v>88</v>
      </c>
      <c r="C64" s="18" t="s">
        <v>5</v>
      </c>
      <c r="D64" s="18" t="s">
        <v>5</v>
      </c>
      <c r="F64" s="18"/>
      <c r="G64" s="18"/>
      <c r="H64" s="18"/>
      <c r="I64" s="18"/>
    </row>
    <row r="65" spans="2:9" x14ac:dyDescent="0.25">
      <c r="B65" s="17" t="s">
        <v>89</v>
      </c>
      <c r="C65" s="18" t="s">
        <v>5</v>
      </c>
      <c r="D65" s="18" t="s">
        <v>3</v>
      </c>
      <c r="F65" s="18"/>
      <c r="G65" s="18"/>
      <c r="H65" s="18"/>
      <c r="I65" s="18"/>
    </row>
    <row r="66" spans="2:9" x14ac:dyDescent="0.25">
      <c r="B66" s="17" t="s">
        <v>90</v>
      </c>
      <c r="C66" s="18" t="s">
        <v>6</v>
      </c>
      <c r="D66" s="18" t="s">
        <v>5</v>
      </c>
      <c r="F66" s="18"/>
      <c r="G66" s="18"/>
      <c r="H66" s="18"/>
      <c r="I66" s="18"/>
    </row>
    <row r="67" spans="2:9" x14ac:dyDescent="0.25">
      <c r="B67" s="17" t="s">
        <v>91</v>
      </c>
      <c r="C67" s="18" t="s">
        <v>6</v>
      </c>
      <c r="D67" s="18" t="s">
        <v>3</v>
      </c>
      <c r="F67" s="18"/>
      <c r="G67" s="18"/>
      <c r="H67" s="18"/>
      <c r="I67" s="18"/>
    </row>
    <row r="68" spans="2:9" x14ac:dyDescent="0.25">
      <c r="B68" s="17" t="s">
        <v>92</v>
      </c>
      <c r="C68" s="18" t="s">
        <v>4</v>
      </c>
      <c r="D68" s="18" t="s">
        <v>4</v>
      </c>
      <c r="F68" s="18"/>
      <c r="G68" s="18"/>
      <c r="H68" s="18"/>
      <c r="I68" s="18"/>
    </row>
    <row r="69" spans="2:9" x14ac:dyDescent="0.25">
      <c r="B69" s="17" t="s">
        <v>93</v>
      </c>
      <c r="C69" s="18" t="s">
        <v>6</v>
      </c>
      <c r="D69" s="18" t="s">
        <v>5</v>
      </c>
      <c r="F69" s="18"/>
      <c r="G69" s="18"/>
      <c r="H69" s="18"/>
      <c r="I69" s="18"/>
    </row>
    <row r="70" spans="2:9" x14ac:dyDescent="0.25">
      <c r="B70" s="17" t="s">
        <v>94</v>
      </c>
      <c r="C70" s="18" t="s">
        <v>6</v>
      </c>
      <c r="D70" s="18" t="s">
        <v>4</v>
      </c>
      <c r="F70" s="18"/>
      <c r="G70" s="18"/>
      <c r="H70" s="18"/>
      <c r="I70" s="18"/>
    </row>
    <row r="71" spans="2:9" x14ac:dyDescent="0.25">
      <c r="B71" s="17" t="s">
        <v>95</v>
      </c>
      <c r="C71" s="18" t="s">
        <v>4</v>
      </c>
      <c r="D71" s="18" t="s">
        <v>5</v>
      </c>
      <c r="F71" s="18"/>
      <c r="G71" s="18"/>
      <c r="H71" s="18"/>
      <c r="I71" s="18"/>
    </row>
    <row r="72" spans="2:9" x14ac:dyDescent="0.25">
      <c r="B72" s="17" t="s">
        <v>96</v>
      </c>
      <c r="C72" s="18" t="s">
        <v>3</v>
      </c>
      <c r="D72" s="18" t="s">
        <v>4</v>
      </c>
      <c r="F72" s="18"/>
      <c r="G72" s="18"/>
      <c r="H72" s="18"/>
      <c r="I72" s="18"/>
    </row>
    <row r="73" spans="2:9" x14ac:dyDescent="0.25">
      <c r="B73" s="17" t="s">
        <v>97</v>
      </c>
      <c r="C73" s="18" t="s">
        <v>5</v>
      </c>
      <c r="D73" s="18" t="s">
        <v>6</v>
      </c>
      <c r="F73" s="18"/>
      <c r="G73" s="18"/>
      <c r="H73" s="18"/>
      <c r="I73" s="18"/>
    </row>
    <row r="74" spans="2:9" x14ac:dyDescent="0.25">
      <c r="B74" s="17" t="s">
        <v>98</v>
      </c>
      <c r="C74" s="18" t="s">
        <v>4</v>
      </c>
      <c r="D74" s="18" t="s">
        <v>4</v>
      </c>
      <c r="F74" s="18"/>
      <c r="G74" s="18"/>
      <c r="H74" s="18"/>
      <c r="I74" s="18"/>
    </row>
    <row r="75" spans="2:9" x14ac:dyDescent="0.25">
      <c r="B75" s="17" t="s">
        <v>99</v>
      </c>
      <c r="C75" s="18" t="s">
        <v>3</v>
      </c>
      <c r="D75" s="18" t="s">
        <v>4</v>
      </c>
      <c r="F75" s="18"/>
      <c r="G75" s="18"/>
      <c r="H75" s="18"/>
      <c r="I75" s="18"/>
    </row>
    <row r="76" spans="2:9" x14ac:dyDescent="0.25">
      <c r="B76" s="17" t="s">
        <v>100</v>
      </c>
      <c r="C76" s="18" t="s">
        <v>5</v>
      </c>
      <c r="D76" s="18" t="s">
        <v>5</v>
      </c>
      <c r="F76" s="18"/>
      <c r="G76" s="18"/>
      <c r="H76" s="18"/>
      <c r="I76" s="18"/>
    </row>
    <row r="77" spans="2:9" x14ac:dyDescent="0.25">
      <c r="B77" s="17" t="s">
        <v>101</v>
      </c>
      <c r="C77" s="18" t="s">
        <v>5</v>
      </c>
      <c r="D77" s="18" t="s">
        <v>5</v>
      </c>
      <c r="F77" s="18"/>
      <c r="G77" s="18"/>
      <c r="H77" s="18"/>
      <c r="I77" s="18"/>
    </row>
    <row r="78" spans="2:9" x14ac:dyDescent="0.25">
      <c r="B78" s="17" t="s">
        <v>102</v>
      </c>
      <c r="C78" s="18" t="s">
        <v>3</v>
      </c>
      <c r="D78" s="18" t="s">
        <v>4</v>
      </c>
      <c r="F78" s="18"/>
      <c r="G78" s="18"/>
      <c r="H78" s="18"/>
      <c r="I78" s="18"/>
    </row>
    <row r="79" spans="2:9" x14ac:dyDescent="0.25">
      <c r="B79" s="17" t="s">
        <v>103</v>
      </c>
      <c r="C79" s="18" t="s">
        <v>3</v>
      </c>
      <c r="D79" s="18" t="s">
        <v>4</v>
      </c>
      <c r="F79" s="18"/>
      <c r="G79" s="18"/>
      <c r="H79" s="18"/>
      <c r="I79" s="18"/>
    </row>
    <row r="80" spans="2:9" x14ac:dyDescent="0.25">
      <c r="B80" s="17" t="s">
        <v>104</v>
      </c>
      <c r="C80" s="18" t="s">
        <v>6</v>
      </c>
      <c r="D80" s="18" t="s">
        <v>4</v>
      </c>
      <c r="F80" s="18"/>
      <c r="G80" s="18"/>
      <c r="H80" s="18"/>
      <c r="I80" s="18"/>
    </row>
    <row r="81" spans="2:9" x14ac:dyDescent="0.25">
      <c r="B81" s="17" t="s">
        <v>105</v>
      </c>
      <c r="C81" s="18" t="s">
        <v>4</v>
      </c>
      <c r="D81" s="18" t="s">
        <v>5</v>
      </c>
      <c r="F81" s="18"/>
      <c r="G81" s="18"/>
      <c r="H81" s="18"/>
      <c r="I81" s="18"/>
    </row>
    <row r="82" spans="2:9" x14ac:dyDescent="0.25">
      <c r="B82" s="17" t="s">
        <v>106</v>
      </c>
      <c r="C82" s="18" t="s">
        <v>6</v>
      </c>
      <c r="D82" s="18" t="s">
        <v>4</v>
      </c>
      <c r="F82" s="18"/>
      <c r="G82" s="18"/>
      <c r="H82" s="18"/>
      <c r="I82" s="18"/>
    </row>
    <row r="83" spans="2:9" x14ac:dyDescent="0.25">
      <c r="B83" s="17" t="s">
        <v>107</v>
      </c>
      <c r="C83" s="18" t="s">
        <v>3</v>
      </c>
      <c r="D83" s="18" t="s">
        <v>4</v>
      </c>
      <c r="F83" s="18"/>
      <c r="G83" s="18"/>
      <c r="H83" s="18"/>
      <c r="I83" s="18"/>
    </row>
    <row r="84" spans="2:9" x14ac:dyDescent="0.25">
      <c r="B84" s="17" t="s">
        <v>108</v>
      </c>
      <c r="C84" s="18" t="s">
        <v>3</v>
      </c>
      <c r="D84" s="18" t="s">
        <v>4</v>
      </c>
      <c r="F84" s="18"/>
      <c r="G84" s="18"/>
      <c r="H84" s="18"/>
      <c r="I84" s="18"/>
    </row>
    <row r="85" spans="2:9" x14ac:dyDescent="0.25">
      <c r="B85" s="17" t="s">
        <v>109</v>
      </c>
      <c r="C85" s="18" t="s">
        <v>5</v>
      </c>
      <c r="D85" s="18" t="s">
        <v>5</v>
      </c>
      <c r="F85" s="18"/>
      <c r="G85" s="18"/>
      <c r="H85" s="18"/>
      <c r="I85" s="18"/>
    </row>
    <row r="86" spans="2:9" x14ac:dyDescent="0.25">
      <c r="B86" s="17" t="s">
        <v>110</v>
      </c>
      <c r="C86" s="18" t="s">
        <v>4</v>
      </c>
      <c r="D86" s="18" t="s">
        <v>5</v>
      </c>
      <c r="F86" s="18"/>
      <c r="G86" s="18"/>
      <c r="H86" s="18"/>
      <c r="I86" s="18"/>
    </row>
    <row r="87" spans="2:9" x14ac:dyDescent="0.25">
      <c r="B87" s="17" t="s">
        <v>111</v>
      </c>
      <c r="C87" s="18" t="s">
        <v>5</v>
      </c>
      <c r="D87" s="18" t="s">
        <v>4</v>
      </c>
      <c r="F87" s="18"/>
      <c r="G87" s="18"/>
      <c r="H87" s="18"/>
      <c r="I87" s="18"/>
    </row>
    <row r="88" spans="2:9" x14ac:dyDescent="0.25">
      <c r="B88" s="17" t="s">
        <v>112</v>
      </c>
      <c r="C88" s="18" t="s">
        <v>5</v>
      </c>
      <c r="D88" s="18" t="s">
        <v>4</v>
      </c>
      <c r="F88" s="18"/>
      <c r="G88" s="18"/>
      <c r="H88" s="18"/>
      <c r="I88" s="18"/>
    </row>
    <row r="89" spans="2:9" x14ac:dyDescent="0.25">
      <c r="B89" s="17" t="s">
        <v>113</v>
      </c>
      <c r="C89" s="18" t="s">
        <v>4</v>
      </c>
      <c r="D89" s="18" t="s">
        <v>4</v>
      </c>
      <c r="F89" s="18"/>
      <c r="G89" s="18"/>
      <c r="H89" s="18"/>
      <c r="I89" s="18"/>
    </row>
    <row r="90" spans="2:9" x14ac:dyDescent="0.25">
      <c r="B90" s="17" t="s">
        <v>114</v>
      </c>
      <c r="C90" s="18" t="s">
        <v>3</v>
      </c>
      <c r="D90" s="18" t="s">
        <v>4</v>
      </c>
      <c r="F90" s="18"/>
      <c r="G90" s="18"/>
      <c r="H90" s="18"/>
      <c r="I90" s="18"/>
    </row>
    <row r="91" spans="2:9" x14ac:dyDescent="0.25">
      <c r="B91" s="17" t="s">
        <v>115</v>
      </c>
      <c r="C91" s="18" t="s">
        <v>3</v>
      </c>
      <c r="D91" s="18" t="s">
        <v>4</v>
      </c>
      <c r="F91" s="18"/>
      <c r="G91" s="18"/>
      <c r="H91" s="18"/>
      <c r="I91" s="18"/>
    </row>
    <row r="92" spans="2:9" x14ac:dyDescent="0.25">
      <c r="B92" s="17" t="s">
        <v>116</v>
      </c>
      <c r="C92" s="18" t="s">
        <v>4</v>
      </c>
      <c r="D92" s="18" t="s">
        <v>4</v>
      </c>
      <c r="F92" s="18"/>
      <c r="G92" s="18"/>
      <c r="H92" s="18"/>
      <c r="I92" s="18"/>
    </row>
    <row r="93" spans="2:9" x14ac:dyDescent="0.25">
      <c r="B93" s="17" t="s">
        <v>117</v>
      </c>
      <c r="C93" s="18" t="s">
        <v>5</v>
      </c>
      <c r="D93" s="18" t="s">
        <v>5</v>
      </c>
      <c r="F93" s="18"/>
      <c r="G93" s="18"/>
      <c r="H93" s="18"/>
      <c r="I93" s="18"/>
    </row>
    <row r="94" spans="2:9" x14ac:dyDescent="0.25">
      <c r="B94" s="17" t="s">
        <v>118</v>
      </c>
      <c r="C94" s="18" t="s">
        <v>6</v>
      </c>
      <c r="D94" s="18" t="s">
        <v>4</v>
      </c>
      <c r="F94" s="18"/>
      <c r="G94" s="18"/>
      <c r="H94" s="18"/>
      <c r="I94" s="18"/>
    </row>
    <row r="95" spans="2:9" x14ac:dyDescent="0.25">
      <c r="B95" s="17" t="s">
        <v>119</v>
      </c>
      <c r="C95" s="18" t="s">
        <v>4</v>
      </c>
      <c r="D95" s="18" t="s">
        <v>3</v>
      </c>
      <c r="F95" s="18"/>
      <c r="G95" s="18"/>
      <c r="H95" s="18"/>
      <c r="I95" s="18"/>
    </row>
    <row r="96" spans="2:9" x14ac:dyDescent="0.25">
      <c r="B96" s="17" t="s">
        <v>120</v>
      </c>
      <c r="C96" s="18" t="s">
        <v>3</v>
      </c>
      <c r="D96" s="18" t="s">
        <v>3</v>
      </c>
      <c r="F96" s="18"/>
      <c r="G96" s="18"/>
      <c r="H96" s="18"/>
      <c r="I96" s="18"/>
    </row>
    <row r="97" spans="2:9" x14ac:dyDescent="0.25">
      <c r="B97" s="17" t="s">
        <v>121</v>
      </c>
      <c r="C97" s="18" t="s">
        <v>4</v>
      </c>
      <c r="D97" s="18" t="s">
        <v>3</v>
      </c>
      <c r="F97" s="18"/>
      <c r="G97" s="18"/>
      <c r="H97" s="18"/>
      <c r="I97" s="18"/>
    </row>
    <row r="98" spans="2:9" x14ac:dyDescent="0.25">
      <c r="B98" s="17" t="s">
        <v>122</v>
      </c>
      <c r="C98" s="18" t="s">
        <v>3</v>
      </c>
      <c r="D98" s="18" t="s">
        <v>3</v>
      </c>
      <c r="F98" s="18"/>
      <c r="G98" s="18"/>
      <c r="H98" s="18"/>
      <c r="I98" s="18"/>
    </row>
    <row r="99" spans="2:9" x14ac:dyDescent="0.25">
      <c r="B99" s="17" t="s">
        <v>123</v>
      </c>
      <c r="C99" s="18" t="s">
        <v>3</v>
      </c>
      <c r="D99" s="18" t="s">
        <v>3</v>
      </c>
      <c r="F99" s="18"/>
      <c r="G99" s="18"/>
      <c r="H99" s="18"/>
      <c r="I99" s="18"/>
    </row>
    <row r="100" spans="2:9" x14ac:dyDescent="0.25">
      <c r="B100" s="17" t="s">
        <v>124</v>
      </c>
      <c r="C100" s="18" t="s">
        <v>3</v>
      </c>
      <c r="D100" s="18" t="s">
        <v>5</v>
      </c>
      <c r="F100" s="18"/>
      <c r="G100" s="18"/>
      <c r="H100" s="18"/>
      <c r="I100" s="18"/>
    </row>
    <row r="101" spans="2:9" x14ac:dyDescent="0.25">
      <c r="B101" s="17" t="s">
        <v>125</v>
      </c>
      <c r="C101" s="18" t="s">
        <v>4</v>
      </c>
      <c r="D101" s="18" t="s">
        <v>3</v>
      </c>
      <c r="F101" s="18"/>
      <c r="G101" s="18"/>
      <c r="H101" s="18"/>
      <c r="I101" s="18"/>
    </row>
    <row r="102" spans="2:9" x14ac:dyDescent="0.25">
      <c r="B102" s="17" t="s">
        <v>126</v>
      </c>
      <c r="C102" s="18" t="s">
        <v>4</v>
      </c>
      <c r="D102" s="18" t="s">
        <v>4</v>
      </c>
      <c r="F102" s="18"/>
      <c r="G102" s="18"/>
      <c r="H102" s="18"/>
      <c r="I102" s="18"/>
    </row>
    <row r="103" spans="2:9" x14ac:dyDescent="0.25">
      <c r="B103" s="17" t="s">
        <v>127</v>
      </c>
      <c r="C103" s="18" t="s">
        <v>4</v>
      </c>
      <c r="D103" s="18" t="s">
        <v>5</v>
      </c>
      <c r="F103" s="18"/>
      <c r="G103" s="18"/>
      <c r="H103" s="18"/>
      <c r="I103" s="18"/>
    </row>
    <row r="104" spans="2:9" x14ac:dyDescent="0.25">
      <c r="B104" s="17" t="s">
        <v>128</v>
      </c>
      <c r="C104" s="18" t="s">
        <v>5</v>
      </c>
      <c r="D104" s="18" t="s">
        <v>3</v>
      </c>
      <c r="F104" s="18"/>
      <c r="G104" s="18"/>
      <c r="H104" s="18"/>
      <c r="I104" s="18"/>
    </row>
    <row r="105" spans="2:9" x14ac:dyDescent="0.25">
      <c r="B105" s="17" t="s">
        <v>129</v>
      </c>
      <c r="C105" s="18" t="s">
        <v>4</v>
      </c>
      <c r="D105" s="18" t="s">
        <v>6</v>
      </c>
      <c r="F105" s="18"/>
      <c r="G105" s="18"/>
      <c r="H105" s="18"/>
      <c r="I105" s="18"/>
    </row>
    <row r="106" spans="2:9" x14ac:dyDescent="0.25">
      <c r="B106" s="17" t="s">
        <v>130</v>
      </c>
      <c r="C106" s="18" t="s">
        <v>6</v>
      </c>
      <c r="D106" s="18" t="s">
        <v>6</v>
      </c>
      <c r="F106" s="18"/>
      <c r="G106" s="18"/>
      <c r="H106" s="18"/>
      <c r="I106" s="18"/>
    </row>
    <row r="107" spans="2:9" x14ac:dyDescent="0.25">
      <c r="B107" s="17" t="s">
        <v>131</v>
      </c>
      <c r="C107" s="18" t="s">
        <v>4</v>
      </c>
      <c r="D107" s="18" t="s">
        <v>6</v>
      </c>
      <c r="F107" s="18"/>
      <c r="G107" s="18"/>
      <c r="H107" s="18"/>
      <c r="I107" s="18"/>
    </row>
    <row r="108" spans="2:9" x14ac:dyDescent="0.25">
      <c r="B108" s="17" t="s">
        <v>132</v>
      </c>
      <c r="C108" s="18" t="s">
        <v>4</v>
      </c>
      <c r="D108" s="18" t="s">
        <v>4</v>
      </c>
      <c r="F108" s="18"/>
      <c r="G108" s="18"/>
      <c r="H108" s="18"/>
      <c r="I108" s="18"/>
    </row>
    <row r="109" spans="2:9" x14ac:dyDescent="0.25">
      <c r="B109" s="17" t="s">
        <v>133</v>
      </c>
      <c r="C109" s="18" t="s">
        <v>3</v>
      </c>
      <c r="D109" s="18" t="s">
        <v>4</v>
      </c>
      <c r="F109" s="18"/>
      <c r="G109" s="18"/>
      <c r="H109" s="18"/>
      <c r="I109" s="18"/>
    </row>
    <row r="110" spans="2:9" x14ac:dyDescent="0.25">
      <c r="B110" s="17" t="s">
        <v>134</v>
      </c>
      <c r="C110" s="18" t="s">
        <v>4</v>
      </c>
      <c r="D110" s="18" t="s">
        <v>4</v>
      </c>
      <c r="F110" s="18"/>
      <c r="G110" s="18"/>
      <c r="H110" s="18"/>
      <c r="I110" s="18"/>
    </row>
    <row r="111" spans="2:9" x14ac:dyDescent="0.25">
      <c r="B111" s="17" t="s">
        <v>135</v>
      </c>
      <c r="C111" s="18" t="s">
        <v>3</v>
      </c>
      <c r="D111" s="18" t="s">
        <v>5</v>
      </c>
      <c r="F111" s="18"/>
      <c r="G111" s="18"/>
      <c r="H111" s="18"/>
      <c r="I111" s="18"/>
    </row>
    <row r="112" spans="2:9" x14ac:dyDescent="0.25">
      <c r="B112" s="17" t="s">
        <v>136</v>
      </c>
      <c r="C112" s="18" t="s">
        <v>3</v>
      </c>
      <c r="D112" s="18" t="s">
        <v>3</v>
      </c>
      <c r="F112" s="18"/>
      <c r="G112" s="18"/>
      <c r="H112" s="18"/>
      <c r="I112" s="18"/>
    </row>
    <row r="113" spans="2:9" x14ac:dyDescent="0.25">
      <c r="B113" s="17" t="s">
        <v>137</v>
      </c>
      <c r="C113" s="18" t="s">
        <v>4</v>
      </c>
      <c r="D113" s="18" t="s">
        <v>4</v>
      </c>
      <c r="F113" s="18"/>
      <c r="G113" s="18"/>
      <c r="H113" s="18"/>
      <c r="I113" s="18"/>
    </row>
    <row r="114" spans="2:9" x14ac:dyDescent="0.25">
      <c r="B114" s="17" t="s">
        <v>138</v>
      </c>
      <c r="C114" s="18" t="s">
        <v>4</v>
      </c>
      <c r="D114" s="18" t="s">
        <v>4</v>
      </c>
      <c r="F114" s="18"/>
      <c r="G114" s="18"/>
      <c r="H114" s="18"/>
      <c r="I114" s="18"/>
    </row>
    <row r="115" spans="2:9" x14ac:dyDescent="0.25">
      <c r="B115" s="17" t="s">
        <v>139</v>
      </c>
      <c r="C115" s="18" t="s">
        <v>6</v>
      </c>
      <c r="D115" s="18" t="s">
        <v>6</v>
      </c>
      <c r="F115" s="18"/>
      <c r="G115" s="18"/>
      <c r="H115" s="18"/>
      <c r="I115" s="18"/>
    </row>
    <row r="116" spans="2:9" x14ac:dyDescent="0.25">
      <c r="B116" s="17" t="s">
        <v>140</v>
      </c>
      <c r="C116" s="18" t="s">
        <v>4</v>
      </c>
      <c r="D116" s="18" t="s">
        <v>5</v>
      </c>
      <c r="F116" s="18"/>
      <c r="G116" s="18"/>
      <c r="H116" s="18"/>
      <c r="I116" s="18"/>
    </row>
    <row r="117" spans="2:9" x14ac:dyDescent="0.25">
      <c r="B117" s="17" t="s">
        <v>141</v>
      </c>
      <c r="C117" s="18" t="s">
        <v>4</v>
      </c>
      <c r="D117" s="18" t="s">
        <v>5</v>
      </c>
      <c r="F117" s="18"/>
      <c r="G117" s="18"/>
      <c r="H117" s="18"/>
      <c r="I117" s="18"/>
    </row>
    <row r="118" spans="2:9" x14ac:dyDescent="0.25">
      <c r="B118" s="17" t="s">
        <v>142</v>
      </c>
      <c r="C118" s="18" t="s">
        <v>5</v>
      </c>
      <c r="D118" s="18" t="s">
        <v>3</v>
      </c>
      <c r="F118" s="18"/>
      <c r="G118" s="18"/>
      <c r="H118" s="18"/>
      <c r="I118" s="18"/>
    </row>
    <row r="119" spans="2:9" x14ac:dyDescent="0.25">
      <c r="B119" s="17" t="s">
        <v>143</v>
      </c>
      <c r="C119" s="18" t="s">
        <v>5</v>
      </c>
      <c r="D119" s="18" t="s">
        <v>5</v>
      </c>
      <c r="F119" s="18"/>
      <c r="G119" s="18"/>
      <c r="H119" s="18"/>
      <c r="I119" s="18"/>
    </row>
    <row r="120" spans="2:9" x14ac:dyDescent="0.25">
      <c r="B120" s="17" t="s">
        <v>144</v>
      </c>
      <c r="C120" s="18" t="s">
        <v>6</v>
      </c>
      <c r="D120" s="18" t="s">
        <v>3</v>
      </c>
      <c r="F120" s="18"/>
      <c r="G120" s="18"/>
      <c r="H120" s="18"/>
      <c r="I120" s="18"/>
    </row>
    <row r="121" spans="2:9" x14ac:dyDescent="0.25">
      <c r="B121" s="17" t="s">
        <v>145</v>
      </c>
      <c r="C121" s="18" t="s">
        <v>4</v>
      </c>
      <c r="D121" s="18" t="s">
        <v>4</v>
      </c>
      <c r="F121" s="18"/>
      <c r="G121" s="18"/>
      <c r="H121" s="18"/>
      <c r="I121" s="18"/>
    </row>
    <row r="122" spans="2:9" x14ac:dyDescent="0.25">
      <c r="B122" s="17" t="s">
        <v>146</v>
      </c>
      <c r="C122" s="18" t="s">
        <v>3</v>
      </c>
      <c r="D122" s="18" t="s">
        <v>3</v>
      </c>
      <c r="F122" s="18"/>
      <c r="G122" s="18"/>
      <c r="H122" s="18"/>
      <c r="I122" s="18"/>
    </row>
    <row r="123" spans="2:9" x14ac:dyDescent="0.25">
      <c r="B123" s="17" t="s">
        <v>147</v>
      </c>
      <c r="C123" s="18" t="s">
        <v>6</v>
      </c>
      <c r="D123" s="18" t="s">
        <v>6</v>
      </c>
      <c r="F123" s="18"/>
      <c r="G123" s="18"/>
      <c r="H123" s="18"/>
      <c r="I123" s="18"/>
    </row>
    <row r="124" spans="2:9" x14ac:dyDescent="0.25">
      <c r="B124" s="17" t="s">
        <v>148</v>
      </c>
      <c r="C124" s="18" t="s">
        <v>4</v>
      </c>
      <c r="D124" s="18" t="s">
        <v>4</v>
      </c>
      <c r="F124" s="18"/>
      <c r="G124" s="18"/>
      <c r="H124" s="18"/>
      <c r="I124" s="18"/>
    </row>
    <row r="125" spans="2:9" x14ac:dyDescent="0.25">
      <c r="B125" s="17" t="s">
        <v>149</v>
      </c>
      <c r="C125" s="18" t="s">
        <v>4</v>
      </c>
      <c r="D125" s="18" t="s">
        <v>4</v>
      </c>
      <c r="F125" s="18"/>
      <c r="G125" s="18"/>
      <c r="H125" s="18"/>
      <c r="I125" s="18"/>
    </row>
    <row r="126" spans="2:9" x14ac:dyDescent="0.25">
      <c r="B126" s="17" t="s">
        <v>150</v>
      </c>
      <c r="C126" s="18" t="s">
        <v>6</v>
      </c>
      <c r="D126" s="18" t="s">
        <v>5</v>
      </c>
      <c r="F126" s="18"/>
      <c r="G126" s="18"/>
      <c r="H126" s="18"/>
      <c r="I126" s="18"/>
    </row>
    <row r="127" spans="2:9" x14ac:dyDescent="0.25">
      <c r="B127" s="17" t="s">
        <v>151</v>
      </c>
      <c r="C127" s="18" t="s">
        <v>5</v>
      </c>
      <c r="D127" s="18" t="s">
        <v>4</v>
      </c>
      <c r="F127" s="18"/>
      <c r="G127" s="18"/>
      <c r="H127" s="18"/>
      <c r="I127" s="18"/>
    </row>
    <row r="128" spans="2:9" x14ac:dyDescent="0.25">
      <c r="B128" s="17" t="s">
        <v>152</v>
      </c>
      <c r="C128" s="18" t="s">
        <v>4</v>
      </c>
      <c r="D128" s="18" t="s">
        <v>3</v>
      </c>
      <c r="F128" s="18"/>
      <c r="G128" s="18"/>
      <c r="H128" s="18"/>
      <c r="I128" s="18"/>
    </row>
    <row r="129" spans="2:9" x14ac:dyDescent="0.25">
      <c r="B129" s="17" t="s">
        <v>153</v>
      </c>
      <c r="C129" s="18" t="s">
        <v>3</v>
      </c>
      <c r="D129" s="18" t="s">
        <v>4</v>
      </c>
      <c r="F129" s="18"/>
      <c r="G129" s="18"/>
      <c r="H129" s="18"/>
      <c r="I129" s="18"/>
    </row>
    <row r="130" spans="2:9" x14ac:dyDescent="0.25">
      <c r="B130" s="17" t="s">
        <v>154</v>
      </c>
      <c r="C130" s="18" t="s">
        <v>5</v>
      </c>
      <c r="D130" s="18" t="s">
        <v>5</v>
      </c>
      <c r="F130" s="18"/>
      <c r="G130" s="18"/>
      <c r="H130" s="18"/>
      <c r="I130" s="18"/>
    </row>
    <row r="131" spans="2:9" x14ac:dyDescent="0.25">
      <c r="B131" s="17" t="s">
        <v>155</v>
      </c>
      <c r="C131" s="18" t="s">
        <v>3</v>
      </c>
      <c r="D131" s="18" t="s">
        <v>3</v>
      </c>
      <c r="F131" s="18"/>
      <c r="G131" s="18"/>
      <c r="H131" s="18"/>
      <c r="I131" s="18"/>
    </row>
    <row r="132" spans="2:9" x14ac:dyDescent="0.25">
      <c r="B132" s="17" t="s">
        <v>156</v>
      </c>
      <c r="C132" s="18" t="s">
        <v>5</v>
      </c>
      <c r="D132" s="18" t="s">
        <v>4</v>
      </c>
      <c r="F132" s="18"/>
      <c r="G132" s="18"/>
      <c r="H132" s="18"/>
      <c r="I132" s="18"/>
    </row>
    <row r="133" spans="2:9" x14ac:dyDescent="0.25">
      <c r="B133" s="17" t="s">
        <v>157</v>
      </c>
      <c r="C133" s="18" t="s">
        <v>4</v>
      </c>
      <c r="D133" s="18" t="s">
        <v>4</v>
      </c>
      <c r="F133" s="18"/>
      <c r="G133" s="18"/>
      <c r="H133" s="18"/>
      <c r="I133" s="18"/>
    </row>
    <row r="134" spans="2:9" x14ac:dyDescent="0.25">
      <c r="B134" s="17" t="s">
        <v>158</v>
      </c>
      <c r="C134" s="18" t="s">
        <v>5</v>
      </c>
      <c r="D134" s="18" t="s">
        <v>5</v>
      </c>
      <c r="F134" s="18"/>
      <c r="G134" s="18"/>
      <c r="H134" s="18"/>
      <c r="I134" s="18"/>
    </row>
    <row r="135" spans="2:9" x14ac:dyDescent="0.25">
      <c r="B135" s="17" t="s">
        <v>159</v>
      </c>
      <c r="C135" s="18" t="s">
        <v>4</v>
      </c>
      <c r="D135" s="18" t="s">
        <v>5</v>
      </c>
      <c r="F135" s="18"/>
      <c r="G135" s="18"/>
      <c r="H135" s="18"/>
      <c r="I135" s="18"/>
    </row>
    <row r="136" spans="2:9" x14ac:dyDescent="0.25">
      <c r="B136" s="17" t="s">
        <v>160</v>
      </c>
      <c r="C136" s="18" t="s">
        <v>5</v>
      </c>
      <c r="D136" s="18" t="s">
        <v>6</v>
      </c>
      <c r="F136" s="18"/>
      <c r="G136" s="18"/>
      <c r="H136" s="18"/>
      <c r="I136" s="18"/>
    </row>
    <row r="137" spans="2:9" x14ac:dyDescent="0.25">
      <c r="B137" s="17" t="s">
        <v>161</v>
      </c>
      <c r="C137" s="18" t="s">
        <v>4</v>
      </c>
      <c r="D137" s="18" t="s">
        <v>3</v>
      </c>
      <c r="F137" s="18"/>
      <c r="G137" s="18"/>
      <c r="H137" s="18"/>
      <c r="I137" s="18"/>
    </row>
    <row r="138" spans="2:9" x14ac:dyDescent="0.25">
      <c r="B138" s="17" t="s">
        <v>162</v>
      </c>
      <c r="C138" s="18" t="s">
        <v>5</v>
      </c>
      <c r="D138" s="18" t="s">
        <v>5</v>
      </c>
      <c r="F138" s="18"/>
      <c r="G138" s="18"/>
      <c r="H138" s="18"/>
      <c r="I138" s="18"/>
    </row>
    <row r="139" spans="2:9" x14ac:dyDescent="0.25">
      <c r="B139" s="17" t="s">
        <v>163</v>
      </c>
      <c r="C139" s="18" t="s">
        <v>3</v>
      </c>
      <c r="D139" s="18" t="s">
        <v>4</v>
      </c>
      <c r="F139" s="18"/>
      <c r="G139" s="18"/>
      <c r="H139" s="18"/>
      <c r="I139" s="18"/>
    </row>
    <row r="140" spans="2:9" x14ac:dyDescent="0.25">
      <c r="B140" s="17" t="s">
        <v>164</v>
      </c>
      <c r="C140" s="18" t="s">
        <v>5</v>
      </c>
      <c r="D140" s="18" t="s">
        <v>5</v>
      </c>
      <c r="F140" s="18"/>
      <c r="G140" s="18"/>
      <c r="H140" s="18"/>
      <c r="I140" s="18"/>
    </row>
    <row r="141" spans="2:9" x14ac:dyDescent="0.25">
      <c r="B141" s="17" t="s">
        <v>165</v>
      </c>
      <c r="C141" s="18" t="s">
        <v>6</v>
      </c>
      <c r="D141" s="18" t="s">
        <v>3</v>
      </c>
      <c r="F141" s="18"/>
      <c r="G141" s="18"/>
      <c r="H141" s="18"/>
      <c r="I141" s="18"/>
    </row>
    <row r="142" spans="2:9" x14ac:dyDescent="0.25">
      <c r="B142" s="17" t="s">
        <v>166</v>
      </c>
      <c r="C142" s="18" t="s">
        <v>4</v>
      </c>
      <c r="D142" s="18" t="s">
        <v>4</v>
      </c>
      <c r="F142" s="18"/>
      <c r="G142" s="18"/>
      <c r="H142" s="18"/>
      <c r="I142" s="18"/>
    </row>
    <row r="143" spans="2:9" x14ac:dyDescent="0.25">
      <c r="B143" s="17" t="s">
        <v>167</v>
      </c>
      <c r="C143" s="18" t="s">
        <v>5</v>
      </c>
      <c r="D143" s="18" t="s">
        <v>6</v>
      </c>
      <c r="F143" s="18"/>
      <c r="G143" s="18"/>
      <c r="H143" s="18"/>
      <c r="I143" s="18"/>
    </row>
    <row r="144" spans="2:9" x14ac:dyDescent="0.25">
      <c r="B144" s="17" t="s">
        <v>168</v>
      </c>
      <c r="C144" s="18" t="s">
        <v>3</v>
      </c>
      <c r="D144" s="18" t="s">
        <v>3</v>
      </c>
      <c r="F144" s="18"/>
      <c r="G144" s="18"/>
      <c r="H144" s="18"/>
      <c r="I144" s="18"/>
    </row>
    <row r="145" spans="2:9" x14ac:dyDescent="0.25">
      <c r="B145" s="17" t="s">
        <v>169</v>
      </c>
      <c r="C145" s="18" t="s">
        <v>4</v>
      </c>
      <c r="D145" s="18" t="s">
        <v>4</v>
      </c>
      <c r="F145" s="18"/>
      <c r="G145" s="18"/>
      <c r="H145" s="18"/>
      <c r="I145" s="18"/>
    </row>
    <row r="146" spans="2:9" x14ac:dyDescent="0.25">
      <c r="B146" s="17" t="s">
        <v>170</v>
      </c>
      <c r="C146" s="18" t="s">
        <v>5</v>
      </c>
      <c r="D146" s="18" t="s">
        <v>6</v>
      </c>
      <c r="F146" s="18"/>
      <c r="G146" s="18"/>
      <c r="H146" s="18"/>
      <c r="I146" s="18"/>
    </row>
    <row r="147" spans="2:9" x14ac:dyDescent="0.25">
      <c r="B147" s="17" t="s">
        <v>171</v>
      </c>
      <c r="C147" s="18" t="s">
        <v>6</v>
      </c>
      <c r="D147" s="18" t="s">
        <v>3</v>
      </c>
      <c r="F147" s="18"/>
      <c r="G147" s="18"/>
      <c r="H147" s="18"/>
      <c r="I147" s="18"/>
    </row>
    <row r="148" spans="2:9" x14ac:dyDescent="0.25">
      <c r="B148" s="17" t="s">
        <v>172</v>
      </c>
      <c r="C148" s="18" t="s">
        <v>4</v>
      </c>
      <c r="D148" s="18" t="s">
        <v>5</v>
      </c>
      <c r="F148" s="18"/>
      <c r="G148" s="18"/>
      <c r="H148" s="18"/>
      <c r="I148" s="18"/>
    </row>
    <row r="149" spans="2:9" x14ac:dyDescent="0.25">
      <c r="B149" s="17" t="s">
        <v>173</v>
      </c>
      <c r="C149" s="18" t="s">
        <v>6</v>
      </c>
      <c r="D149" s="18" t="s">
        <v>4</v>
      </c>
      <c r="F149" s="18"/>
      <c r="G149" s="18"/>
      <c r="H149" s="18"/>
      <c r="I149" s="18"/>
    </row>
    <row r="150" spans="2:9" x14ac:dyDescent="0.25">
      <c r="B150" s="17" t="s">
        <v>174</v>
      </c>
      <c r="C150" s="18" t="s">
        <v>5</v>
      </c>
      <c r="D150" s="18" t="s">
        <v>6</v>
      </c>
      <c r="F150" s="18"/>
      <c r="G150" s="18"/>
      <c r="H150" s="18"/>
      <c r="I150" s="18"/>
    </row>
    <row r="151" spans="2:9" x14ac:dyDescent="0.25">
      <c r="B151" s="17" t="s">
        <v>175</v>
      </c>
      <c r="C151" s="18" t="s">
        <v>5</v>
      </c>
      <c r="D151" s="18" t="s">
        <v>3</v>
      </c>
      <c r="F151" s="18"/>
      <c r="G151" s="18"/>
      <c r="H151" s="18"/>
      <c r="I151" s="18"/>
    </row>
    <row r="152" spans="2:9" x14ac:dyDescent="0.25">
      <c r="B152" s="17" t="s">
        <v>176</v>
      </c>
      <c r="C152" s="18" t="s">
        <v>5</v>
      </c>
      <c r="D152" s="18" t="s">
        <v>3</v>
      </c>
      <c r="F152" s="18"/>
      <c r="G152" s="18"/>
      <c r="H152" s="18"/>
      <c r="I152" s="18"/>
    </row>
    <row r="153" spans="2:9" x14ac:dyDescent="0.25">
      <c r="B153" s="17" t="s">
        <v>177</v>
      </c>
      <c r="C153" s="18" t="s">
        <v>4</v>
      </c>
      <c r="D153" s="18" t="s">
        <v>5</v>
      </c>
      <c r="F153" s="18"/>
      <c r="G153" s="18"/>
      <c r="H153" s="18"/>
      <c r="I153" s="18"/>
    </row>
    <row r="154" spans="2:9" x14ac:dyDescent="0.25">
      <c r="B154" s="17" t="s">
        <v>178</v>
      </c>
      <c r="C154" s="18" t="s">
        <v>3</v>
      </c>
      <c r="D154" s="18" t="s">
        <v>4</v>
      </c>
      <c r="F154" s="18"/>
      <c r="G154" s="18"/>
      <c r="H154" s="18"/>
      <c r="I154" s="18"/>
    </row>
    <row r="155" spans="2:9" x14ac:dyDescent="0.25">
      <c r="B155" s="17" t="s">
        <v>179</v>
      </c>
      <c r="C155" s="18" t="s">
        <v>3</v>
      </c>
      <c r="D155" s="18" t="s">
        <v>5</v>
      </c>
      <c r="F155" s="18"/>
      <c r="G155" s="18"/>
      <c r="H155" s="18"/>
      <c r="I155" s="18"/>
    </row>
    <row r="156" spans="2:9" x14ac:dyDescent="0.25">
      <c r="B156" s="17" t="s">
        <v>180</v>
      </c>
      <c r="C156" s="18" t="s">
        <v>5</v>
      </c>
      <c r="D156" s="18" t="s">
        <v>5</v>
      </c>
      <c r="F156" s="18"/>
      <c r="G156" s="18"/>
      <c r="H156" s="18"/>
      <c r="I156" s="18"/>
    </row>
    <row r="157" spans="2:9" x14ac:dyDescent="0.25">
      <c r="B157" s="17" t="s">
        <v>181</v>
      </c>
      <c r="C157" s="18" t="s">
        <v>5</v>
      </c>
      <c r="D157" s="18" t="s">
        <v>5</v>
      </c>
      <c r="F157" s="18"/>
      <c r="G157" s="18"/>
      <c r="H157" s="18"/>
      <c r="I157" s="18"/>
    </row>
    <row r="158" spans="2:9" x14ac:dyDescent="0.25">
      <c r="B158" s="17" t="s">
        <v>182</v>
      </c>
      <c r="C158" s="18" t="s">
        <v>4</v>
      </c>
      <c r="D158" s="18" t="s">
        <v>4</v>
      </c>
      <c r="F158" s="18"/>
      <c r="G158" s="18"/>
      <c r="H158" s="18"/>
      <c r="I158" s="18"/>
    </row>
    <row r="159" spans="2:9" x14ac:dyDescent="0.25">
      <c r="B159" s="17" t="s">
        <v>183</v>
      </c>
      <c r="C159" s="18" t="s">
        <v>5</v>
      </c>
      <c r="D159" s="18" t="s">
        <v>3</v>
      </c>
      <c r="F159" s="18"/>
      <c r="G159" s="18"/>
      <c r="H159" s="18"/>
      <c r="I159" s="18"/>
    </row>
    <row r="160" spans="2:9" x14ac:dyDescent="0.25">
      <c r="B160" s="17" t="s">
        <v>184</v>
      </c>
      <c r="C160" s="18" t="s">
        <v>5</v>
      </c>
      <c r="D160" s="18" t="s">
        <v>5</v>
      </c>
      <c r="F160" s="18"/>
      <c r="G160" s="18"/>
      <c r="H160" s="18"/>
      <c r="I160" s="18"/>
    </row>
    <row r="161" spans="2:9" x14ac:dyDescent="0.25">
      <c r="B161" s="17" t="s">
        <v>185</v>
      </c>
      <c r="C161" s="18" t="s">
        <v>5</v>
      </c>
      <c r="D161" s="18" t="s">
        <v>4</v>
      </c>
      <c r="F161" s="18"/>
      <c r="G161" s="18"/>
      <c r="H161" s="18"/>
      <c r="I161" s="18"/>
    </row>
    <row r="162" spans="2:9" x14ac:dyDescent="0.25">
      <c r="B162" s="17" t="s">
        <v>186</v>
      </c>
      <c r="C162" s="18" t="s">
        <v>4</v>
      </c>
      <c r="D162" s="18" t="s">
        <v>3</v>
      </c>
      <c r="F162" s="18"/>
      <c r="G162" s="18"/>
      <c r="H162" s="18"/>
      <c r="I162" s="18"/>
    </row>
    <row r="163" spans="2:9" x14ac:dyDescent="0.25">
      <c r="B163" s="17" t="s">
        <v>187</v>
      </c>
      <c r="C163" s="18" t="s">
        <v>3</v>
      </c>
      <c r="D163" s="18" t="s">
        <v>4</v>
      </c>
      <c r="F163" s="18"/>
      <c r="G163" s="18"/>
      <c r="H163" s="18"/>
      <c r="I163" s="18"/>
    </row>
    <row r="164" spans="2:9" x14ac:dyDescent="0.25">
      <c r="B164" s="17" t="s">
        <v>188</v>
      </c>
      <c r="C164" s="18" t="s">
        <v>4</v>
      </c>
      <c r="D164" s="18" t="s">
        <v>4</v>
      </c>
      <c r="F164" s="18"/>
      <c r="G164" s="18"/>
      <c r="H164" s="18"/>
      <c r="I164" s="18"/>
    </row>
    <row r="165" spans="2:9" x14ac:dyDescent="0.25">
      <c r="B165" s="17" t="s">
        <v>189</v>
      </c>
      <c r="C165" s="18" t="s">
        <v>3</v>
      </c>
      <c r="D165" s="18" t="s">
        <v>4</v>
      </c>
      <c r="F165" s="18"/>
      <c r="G165" s="18"/>
      <c r="H165" s="18"/>
      <c r="I165" s="18"/>
    </row>
    <row r="166" spans="2:9" x14ac:dyDescent="0.25">
      <c r="B166" s="17" t="s">
        <v>190</v>
      </c>
      <c r="C166" s="18" t="s">
        <v>4</v>
      </c>
      <c r="D166" s="18" t="s">
        <v>4</v>
      </c>
      <c r="F166" s="18"/>
      <c r="G166" s="18"/>
      <c r="H166" s="18"/>
      <c r="I166" s="18"/>
    </row>
    <row r="167" spans="2:9" x14ac:dyDescent="0.25">
      <c r="B167" s="17" t="s">
        <v>191</v>
      </c>
      <c r="C167" s="18" t="s">
        <v>5</v>
      </c>
      <c r="D167" s="18" t="s">
        <v>5</v>
      </c>
      <c r="F167" s="18"/>
      <c r="G167" s="18"/>
      <c r="H167" s="18"/>
      <c r="I167" s="18"/>
    </row>
    <row r="168" spans="2:9" x14ac:dyDescent="0.25">
      <c r="B168" s="17" t="s">
        <v>192</v>
      </c>
      <c r="C168" s="18" t="s">
        <v>6</v>
      </c>
      <c r="D168" s="18" t="s">
        <v>5</v>
      </c>
      <c r="F168" s="18"/>
      <c r="G168" s="18"/>
      <c r="H168" s="18"/>
      <c r="I168" s="18"/>
    </row>
    <row r="169" spans="2:9" x14ac:dyDescent="0.25">
      <c r="B169" s="17" t="s">
        <v>193</v>
      </c>
      <c r="C169" s="18" t="s">
        <v>6</v>
      </c>
      <c r="D169" s="18" t="s">
        <v>5</v>
      </c>
      <c r="F169" s="18"/>
      <c r="G169" s="18"/>
      <c r="H169" s="18"/>
      <c r="I169" s="18"/>
    </row>
    <row r="170" spans="2:9" x14ac:dyDescent="0.25">
      <c r="B170" s="17" t="s">
        <v>194</v>
      </c>
      <c r="C170" s="18" t="s">
        <v>4</v>
      </c>
      <c r="D170" s="18" t="s">
        <v>5</v>
      </c>
      <c r="F170" s="18"/>
      <c r="G170" s="18"/>
      <c r="H170" s="18"/>
      <c r="I170" s="18"/>
    </row>
    <row r="171" spans="2:9" x14ac:dyDescent="0.25">
      <c r="B171" s="17" t="s">
        <v>195</v>
      </c>
      <c r="C171" s="18" t="s">
        <v>3</v>
      </c>
      <c r="D171" s="18" t="s">
        <v>3</v>
      </c>
      <c r="F171" s="18"/>
      <c r="G171" s="18"/>
      <c r="H171" s="18"/>
      <c r="I171" s="18"/>
    </row>
    <row r="172" spans="2:9" x14ac:dyDescent="0.25">
      <c r="B172" s="17" t="s">
        <v>196</v>
      </c>
      <c r="C172" s="18" t="s">
        <v>5</v>
      </c>
      <c r="D172" s="18" t="s">
        <v>5</v>
      </c>
      <c r="F172" s="18"/>
      <c r="G172" s="18"/>
      <c r="H172" s="18"/>
      <c r="I172" s="18"/>
    </row>
    <row r="173" spans="2:9" x14ac:dyDescent="0.25">
      <c r="B173" s="17" t="s">
        <v>197</v>
      </c>
      <c r="C173" s="18" t="s">
        <v>5</v>
      </c>
      <c r="D173" s="18" t="s">
        <v>6</v>
      </c>
      <c r="F173" s="18"/>
      <c r="G173" s="18"/>
      <c r="H173" s="18"/>
      <c r="I173" s="18"/>
    </row>
    <row r="174" spans="2:9" x14ac:dyDescent="0.25">
      <c r="B174" s="17" t="s">
        <v>198</v>
      </c>
      <c r="C174" s="18" t="s">
        <v>3</v>
      </c>
      <c r="D174" s="18" t="s">
        <v>4</v>
      </c>
      <c r="F174" s="18"/>
      <c r="G174" s="18"/>
      <c r="H174" s="18"/>
      <c r="I174" s="18"/>
    </row>
    <row r="175" spans="2:9" x14ac:dyDescent="0.25">
      <c r="B175" s="17" t="s">
        <v>199</v>
      </c>
      <c r="C175" s="18" t="s">
        <v>3</v>
      </c>
      <c r="D175" s="18" t="s">
        <v>4</v>
      </c>
      <c r="F175" s="18"/>
      <c r="G175" s="18"/>
      <c r="H175" s="18"/>
      <c r="I175" s="18"/>
    </row>
    <row r="176" spans="2:9" x14ac:dyDescent="0.25">
      <c r="B176" s="17" t="s">
        <v>200</v>
      </c>
      <c r="C176" s="18" t="s">
        <v>5</v>
      </c>
      <c r="D176" s="18" t="s">
        <v>4</v>
      </c>
      <c r="F176" s="18"/>
      <c r="G176" s="18"/>
      <c r="H176" s="18"/>
      <c r="I176" s="18"/>
    </row>
    <row r="177" spans="2:9" x14ac:dyDescent="0.25">
      <c r="B177" s="17" t="s">
        <v>201</v>
      </c>
      <c r="C177" s="18" t="s">
        <v>6</v>
      </c>
      <c r="D177" s="18" t="s">
        <v>6</v>
      </c>
      <c r="F177" s="18"/>
      <c r="G177" s="18"/>
      <c r="H177" s="18"/>
      <c r="I177" s="18"/>
    </row>
    <row r="178" spans="2:9" x14ac:dyDescent="0.25">
      <c r="B178" s="17" t="s">
        <v>202</v>
      </c>
      <c r="C178" s="18" t="s">
        <v>3</v>
      </c>
      <c r="D178" s="18" t="s">
        <v>4</v>
      </c>
      <c r="F178" s="18"/>
      <c r="G178" s="18"/>
      <c r="H178" s="18"/>
      <c r="I178" s="18"/>
    </row>
    <row r="179" spans="2:9" x14ac:dyDescent="0.25">
      <c r="B179" s="17" t="s">
        <v>203</v>
      </c>
      <c r="C179" s="18" t="s">
        <v>4</v>
      </c>
      <c r="D179" s="18" t="s">
        <v>4</v>
      </c>
      <c r="F179" s="18"/>
      <c r="G179" s="18"/>
      <c r="H179" s="18"/>
      <c r="I179" s="18"/>
    </row>
    <row r="180" spans="2:9" x14ac:dyDescent="0.25">
      <c r="B180" s="17" t="s">
        <v>204</v>
      </c>
      <c r="C180" s="18" t="s">
        <v>3</v>
      </c>
      <c r="D180" s="18" t="s">
        <v>3</v>
      </c>
      <c r="F180" s="18"/>
      <c r="G180" s="18"/>
      <c r="H180" s="18"/>
      <c r="I180" s="18"/>
    </row>
    <row r="181" spans="2:9" x14ac:dyDescent="0.25">
      <c r="B181" s="17" t="s">
        <v>205</v>
      </c>
      <c r="C181" s="18" t="s">
        <v>3</v>
      </c>
      <c r="D181" s="18" t="s">
        <v>5</v>
      </c>
      <c r="F181" s="18"/>
      <c r="G181" s="18"/>
      <c r="H181" s="18"/>
      <c r="I181" s="18"/>
    </row>
    <row r="182" spans="2:9" x14ac:dyDescent="0.25">
      <c r="B182" s="17" t="s">
        <v>206</v>
      </c>
      <c r="C182" s="18" t="s">
        <v>4</v>
      </c>
      <c r="D182" s="18" t="s">
        <v>4</v>
      </c>
      <c r="F182" s="18"/>
      <c r="G182" s="18"/>
      <c r="H182" s="18"/>
      <c r="I182" s="18"/>
    </row>
    <row r="183" spans="2:9" x14ac:dyDescent="0.25">
      <c r="B183" s="17" t="s">
        <v>207</v>
      </c>
      <c r="C183" s="18" t="s">
        <v>6</v>
      </c>
      <c r="D183" s="18" t="s">
        <v>4</v>
      </c>
      <c r="F183" s="18"/>
      <c r="G183" s="18"/>
      <c r="H183" s="18"/>
      <c r="I183" s="18"/>
    </row>
    <row r="184" spans="2:9" x14ac:dyDescent="0.25">
      <c r="B184" s="17" t="s">
        <v>208</v>
      </c>
      <c r="C184" s="18" t="s">
        <v>4</v>
      </c>
      <c r="D184" s="18" t="s">
        <v>3</v>
      </c>
      <c r="F184" s="18"/>
      <c r="G184" s="18"/>
      <c r="H184" s="18"/>
      <c r="I184" s="18"/>
    </row>
    <row r="185" spans="2:9" x14ac:dyDescent="0.25">
      <c r="B185" s="17" t="s">
        <v>209</v>
      </c>
      <c r="C185" s="18" t="s">
        <v>3</v>
      </c>
      <c r="D185" s="18" t="s">
        <v>4</v>
      </c>
      <c r="F185" s="18"/>
      <c r="G185" s="18"/>
      <c r="H185" s="18"/>
      <c r="I185" s="18"/>
    </row>
    <row r="186" spans="2:9" x14ac:dyDescent="0.25">
      <c r="B186" s="17" t="s">
        <v>210</v>
      </c>
      <c r="C186" s="18" t="s">
        <v>5</v>
      </c>
      <c r="D186" s="18" t="s">
        <v>5</v>
      </c>
      <c r="F186" s="18"/>
      <c r="G186" s="18"/>
      <c r="H186" s="18"/>
      <c r="I186" s="18"/>
    </row>
    <row r="187" spans="2:9" x14ac:dyDescent="0.25">
      <c r="B187" s="17" t="s">
        <v>211</v>
      </c>
      <c r="C187" s="18" t="s">
        <v>3</v>
      </c>
      <c r="D187" s="18" t="s">
        <v>6</v>
      </c>
      <c r="F187" s="18"/>
      <c r="G187" s="18"/>
      <c r="H187" s="18"/>
      <c r="I187" s="18"/>
    </row>
    <row r="188" spans="2:9" x14ac:dyDescent="0.25">
      <c r="B188" s="17" t="s">
        <v>212</v>
      </c>
      <c r="C188" s="18" t="s">
        <v>5</v>
      </c>
      <c r="D188" s="18" t="s">
        <v>4</v>
      </c>
      <c r="F188" s="18"/>
      <c r="G188" s="18"/>
      <c r="H188" s="18"/>
      <c r="I188" s="18"/>
    </row>
    <row r="189" spans="2:9" x14ac:dyDescent="0.25">
      <c r="B189" s="17" t="s">
        <v>213</v>
      </c>
      <c r="C189" s="18" t="s">
        <v>5</v>
      </c>
      <c r="D189" s="18" t="s">
        <v>4</v>
      </c>
      <c r="F189" s="18"/>
      <c r="G189" s="18"/>
      <c r="H189" s="18"/>
      <c r="I189" s="18"/>
    </row>
    <row r="190" spans="2:9" x14ac:dyDescent="0.25">
      <c r="B190" s="17" t="s">
        <v>214</v>
      </c>
      <c r="C190" s="18" t="s">
        <v>3</v>
      </c>
      <c r="D190" s="18" t="s">
        <v>5</v>
      </c>
      <c r="F190" s="18"/>
      <c r="G190" s="18"/>
      <c r="H190" s="18"/>
      <c r="I190" s="18"/>
    </row>
    <row r="191" spans="2:9" x14ac:dyDescent="0.25">
      <c r="B191" s="17" t="s">
        <v>215</v>
      </c>
      <c r="C191" s="18" t="s">
        <v>3</v>
      </c>
      <c r="D191" s="18" t="s">
        <v>5</v>
      </c>
      <c r="F191" s="18"/>
      <c r="G191" s="18"/>
      <c r="H191" s="18"/>
      <c r="I191" s="18"/>
    </row>
    <row r="192" spans="2:9" x14ac:dyDescent="0.25">
      <c r="B192" s="17" t="s">
        <v>216</v>
      </c>
      <c r="C192" s="18" t="s">
        <v>4</v>
      </c>
      <c r="D192" s="18" t="s">
        <v>4</v>
      </c>
      <c r="F192" s="18"/>
      <c r="G192" s="18"/>
      <c r="H192" s="18"/>
      <c r="I192" s="18"/>
    </row>
    <row r="193" spans="2:9" x14ac:dyDescent="0.25">
      <c r="B193" s="17" t="s">
        <v>217</v>
      </c>
      <c r="C193" s="18" t="s">
        <v>3</v>
      </c>
      <c r="D193" s="18" t="s">
        <v>5</v>
      </c>
      <c r="F193" s="18"/>
      <c r="G193" s="18"/>
      <c r="H193" s="18"/>
      <c r="I193" s="18"/>
    </row>
    <row r="194" spans="2:9" x14ac:dyDescent="0.25">
      <c r="B194" s="17" t="s">
        <v>218</v>
      </c>
      <c r="C194" s="18" t="s">
        <v>3</v>
      </c>
      <c r="D194" s="18" t="s">
        <v>4</v>
      </c>
      <c r="F194" s="18"/>
      <c r="G194" s="18"/>
      <c r="H194" s="18"/>
      <c r="I194" s="18"/>
    </row>
    <row r="195" spans="2:9" x14ac:dyDescent="0.25">
      <c r="B195" s="17" t="s">
        <v>219</v>
      </c>
      <c r="C195" s="18" t="s">
        <v>4</v>
      </c>
      <c r="D195" s="18" t="s">
        <v>5</v>
      </c>
      <c r="F195" s="18"/>
      <c r="G195" s="18"/>
      <c r="H195" s="18"/>
      <c r="I195" s="18"/>
    </row>
    <row r="196" spans="2:9" x14ac:dyDescent="0.25">
      <c r="B196" s="17" t="s">
        <v>220</v>
      </c>
      <c r="C196" s="18" t="s">
        <v>5</v>
      </c>
      <c r="D196" s="18" t="s">
        <v>6</v>
      </c>
      <c r="F196" s="18"/>
      <c r="G196" s="18"/>
      <c r="H196" s="18"/>
      <c r="I196" s="18"/>
    </row>
    <row r="197" spans="2:9" x14ac:dyDescent="0.25">
      <c r="B197" s="17" t="s">
        <v>221</v>
      </c>
      <c r="C197" s="18" t="s">
        <v>6</v>
      </c>
      <c r="D197" s="18" t="s">
        <v>4</v>
      </c>
      <c r="F197" s="18"/>
      <c r="G197" s="18"/>
      <c r="H197" s="18"/>
      <c r="I197" s="18"/>
    </row>
    <row r="198" spans="2:9" x14ac:dyDescent="0.25">
      <c r="B198" s="17" t="s">
        <v>222</v>
      </c>
      <c r="C198" s="18" t="s">
        <v>5</v>
      </c>
      <c r="D198" s="18" t="s">
        <v>5</v>
      </c>
      <c r="F198" s="18"/>
      <c r="G198" s="18"/>
      <c r="H198" s="18"/>
      <c r="I198" s="18"/>
    </row>
    <row r="199" spans="2:9" x14ac:dyDescent="0.25">
      <c r="B199" s="17" t="s">
        <v>223</v>
      </c>
      <c r="C199" s="18" t="s">
        <v>6</v>
      </c>
      <c r="D199" s="18" t="s">
        <v>4</v>
      </c>
      <c r="F199" s="18"/>
      <c r="G199" s="18"/>
      <c r="H199" s="18"/>
      <c r="I199" s="18"/>
    </row>
    <row r="200" spans="2:9" x14ac:dyDescent="0.25">
      <c r="B200" s="17" t="s">
        <v>224</v>
      </c>
      <c r="C200" s="18" t="s">
        <v>3</v>
      </c>
      <c r="D200" s="18" t="s">
        <v>4</v>
      </c>
      <c r="F200" s="18"/>
      <c r="G200" s="18"/>
      <c r="H200" s="18"/>
      <c r="I200" s="18"/>
    </row>
    <row r="201" spans="2:9" x14ac:dyDescent="0.25">
      <c r="B201" s="17" t="s">
        <v>225</v>
      </c>
      <c r="C201" s="18" t="s">
        <v>4</v>
      </c>
      <c r="D201" s="18" t="s">
        <v>6</v>
      </c>
      <c r="F201" s="18"/>
      <c r="G201" s="18"/>
      <c r="H201" s="18"/>
      <c r="I201" s="18"/>
    </row>
    <row r="202" spans="2:9" x14ac:dyDescent="0.25">
      <c r="B202" s="17" t="s">
        <v>226</v>
      </c>
      <c r="C202" s="18" t="s">
        <v>5</v>
      </c>
      <c r="D202" s="18" t="s">
        <v>4</v>
      </c>
      <c r="F202" s="18"/>
      <c r="G202" s="18"/>
      <c r="H202" s="18"/>
      <c r="I202" s="18"/>
    </row>
    <row r="203" spans="2:9" x14ac:dyDescent="0.25">
      <c r="B203" s="17" t="s">
        <v>227</v>
      </c>
      <c r="C203" s="18" t="s">
        <v>3</v>
      </c>
      <c r="D203" s="18" t="s">
        <v>4</v>
      </c>
      <c r="F203" s="18"/>
      <c r="G203" s="18"/>
      <c r="H203" s="18"/>
      <c r="I203" s="18"/>
    </row>
    <row r="204" spans="2:9" x14ac:dyDescent="0.25">
      <c r="B204" s="17" t="s">
        <v>228</v>
      </c>
      <c r="C204" s="18" t="s">
        <v>4</v>
      </c>
      <c r="D204" s="18" t="s">
        <v>4</v>
      </c>
      <c r="F204" s="18"/>
      <c r="G204" s="18"/>
      <c r="H204" s="18"/>
      <c r="I204" s="18"/>
    </row>
    <row r="205" spans="2:9" x14ac:dyDescent="0.25">
      <c r="B205" s="17" t="s">
        <v>229</v>
      </c>
      <c r="C205" s="18" t="s">
        <v>5</v>
      </c>
      <c r="D205" s="18" t="s">
        <v>5</v>
      </c>
      <c r="F205" s="18"/>
      <c r="G205" s="18"/>
      <c r="H205" s="18"/>
      <c r="I205" s="18"/>
    </row>
    <row r="206" spans="2:9" x14ac:dyDescent="0.25">
      <c r="B206" s="17" t="s">
        <v>230</v>
      </c>
      <c r="C206" s="18" t="s">
        <v>4</v>
      </c>
      <c r="D206" s="18" t="s">
        <v>3</v>
      </c>
      <c r="F206" s="18"/>
      <c r="G206" s="18"/>
      <c r="H206" s="18"/>
      <c r="I206" s="18"/>
    </row>
    <row r="207" spans="2:9" x14ac:dyDescent="0.25">
      <c r="B207" s="17" t="s">
        <v>231</v>
      </c>
      <c r="C207" s="18" t="s">
        <v>3</v>
      </c>
      <c r="D207" s="18" t="s">
        <v>5</v>
      </c>
      <c r="F207" s="18"/>
      <c r="G207" s="18"/>
      <c r="H207" s="18"/>
      <c r="I207" s="18"/>
    </row>
    <row r="208" spans="2:9" x14ac:dyDescent="0.25">
      <c r="B208" s="17" t="s">
        <v>232</v>
      </c>
      <c r="C208" s="18" t="s">
        <v>4</v>
      </c>
      <c r="D208" s="18" t="s">
        <v>4</v>
      </c>
      <c r="F208" s="18"/>
      <c r="G208" s="18"/>
      <c r="H208" s="18"/>
      <c r="I208" s="18"/>
    </row>
    <row r="209" spans="2:9" x14ac:dyDescent="0.25">
      <c r="B209" s="17" t="s">
        <v>233</v>
      </c>
      <c r="C209" s="18" t="s">
        <v>6</v>
      </c>
      <c r="D209" s="18" t="s">
        <v>3</v>
      </c>
      <c r="F209" s="18"/>
      <c r="G209" s="18"/>
      <c r="H209" s="18"/>
      <c r="I209" s="18"/>
    </row>
    <row r="210" spans="2:9" x14ac:dyDescent="0.25">
      <c r="B210" s="17" t="s">
        <v>234</v>
      </c>
      <c r="C210" s="18" t="s">
        <v>4</v>
      </c>
      <c r="D210" s="18" t="s">
        <v>4</v>
      </c>
      <c r="F210" s="18"/>
      <c r="G210" s="18"/>
      <c r="H210" s="18"/>
      <c r="I210" s="18"/>
    </row>
    <row r="211" spans="2:9" x14ac:dyDescent="0.25">
      <c r="B211" s="17" t="s">
        <v>235</v>
      </c>
      <c r="C211" s="18" t="s">
        <v>6</v>
      </c>
      <c r="D211" s="18" t="s">
        <v>4</v>
      </c>
      <c r="F211" s="18"/>
      <c r="G211" s="18"/>
      <c r="H211" s="18"/>
      <c r="I211" s="18"/>
    </row>
    <row r="212" spans="2:9" x14ac:dyDescent="0.25">
      <c r="B212" s="17" t="s">
        <v>236</v>
      </c>
      <c r="C212" s="18" t="s">
        <v>4</v>
      </c>
      <c r="D212" s="18" t="s">
        <v>3</v>
      </c>
      <c r="F212" s="18"/>
      <c r="G212" s="18"/>
      <c r="H212" s="18"/>
      <c r="I212" s="18"/>
    </row>
    <row r="213" spans="2:9" x14ac:dyDescent="0.25">
      <c r="B213" s="17" t="s">
        <v>237</v>
      </c>
      <c r="C213" s="18" t="s">
        <v>3</v>
      </c>
      <c r="D213" s="18" t="s">
        <v>3</v>
      </c>
      <c r="F213" s="18"/>
      <c r="G213" s="18"/>
      <c r="H213" s="18"/>
      <c r="I213" s="18"/>
    </row>
    <row r="214" spans="2:9" x14ac:dyDescent="0.25">
      <c r="B214" s="17" t="s">
        <v>238</v>
      </c>
      <c r="C214" s="18" t="s">
        <v>4</v>
      </c>
      <c r="D214" s="18" t="s">
        <v>5</v>
      </c>
      <c r="F214" s="18"/>
      <c r="G214" s="18"/>
      <c r="H214" s="18"/>
      <c r="I214" s="18"/>
    </row>
    <row r="215" spans="2:9" x14ac:dyDescent="0.25">
      <c r="B215" s="17" t="s">
        <v>239</v>
      </c>
      <c r="C215" s="18" t="s">
        <v>4</v>
      </c>
      <c r="D215" s="18" t="s">
        <v>6</v>
      </c>
      <c r="F215" s="18"/>
      <c r="G215" s="18"/>
      <c r="H215" s="18"/>
      <c r="I215" s="18"/>
    </row>
    <row r="216" spans="2:9" x14ac:dyDescent="0.25">
      <c r="B216" s="17" t="s">
        <v>240</v>
      </c>
      <c r="C216" s="18" t="s">
        <v>5</v>
      </c>
      <c r="D216" s="18" t="s">
        <v>4</v>
      </c>
      <c r="F216" s="18"/>
      <c r="G216" s="18"/>
      <c r="H216" s="18"/>
      <c r="I216" s="18"/>
    </row>
    <row r="217" spans="2:9" x14ac:dyDescent="0.25">
      <c r="B217" s="17" t="s">
        <v>241</v>
      </c>
      <c r="C217" s="18" t="s">
        <v>3</v>
      </c>
      <c r="D217" s="18" t="s">
        <v>6</v>
      </c>
      <c r="F217" s="18"/>
      <c r="G217" s="18"/>
      <c r="H217" s="18"/>
      <c r="I217" s="18"/>
    </row>
    <row r="218" spans="2:9" x14ac:dyDescent="0.25">
      <c r="B218" s="17" t="s">
        <v>242</v>
      </c>
      <c r="C218" s="18" t="s">
        <v>3</v>
      </c>
      <c r="D218" s="18" t="s">
        <v>3</v>
      </c>
      <c r="F218" s="18"/>
      <c r="G218" s="18"/>
      <c r="H218" s="18"/>
      <c r="I218" s="18"/>
    </row>
    <row r="219" spans="2:9" x14ac:dyDescent="0.25">
      <c r="B219" s="17" t="s">
        <v>243</v>
      </c>
      <c r="C219" s="18" t="s">
        <v>5</v>
      </c>
      <c r="D219" s="18" t="s">
        <v>4</v>
      </c>
      <c r="F219" s="18"/>
      <c r="G219" s="18"/>
      <c r="H219" s="18"/>
      <c r="I219" s="18"/>
    </row>
    <row r="220" spans="2:9" x14ac:dyDescent="0.25">
      <c r="B220" s="17" t="s">
        <v>244</v>
      </c>
      <c r="C220" s="18" t="s">
        <v>5</v>
      </c>
      <c r="D220" s="18" t="s">
        <v>5</v>
      </c>
      <c r="F220" s="18"/>
      <c r="G220" s="18"/>
      <c r="H220" s="18"/>
      <c r="I220" s="18"/>
    </row>
    <row r="221" spans="2:9" x14ac:dyDescent="0.25">
      <c r="B221" s="17" t="s">
        <v>245</v>
      </c>
      <c r="C221" s="18" t="s">
        <v>6</v>
      </c>
      <c r="D221" s="18" t="s">
        <v>5</v>
      </c>
      <c r="F221" s="18"/>
      <c r="G221" s="18"/>
      <c r="H221" s="18"/>
      <c r="I221" s="18"/>
    </row>
    <row r="222" spans="2:9" x14ac:dyDescent="0.25">
      <c r="B222" s="17" t="s">
        <v>246</v>
      </c>
      <c r="C222" s="18" t="s">
        <v>4</v>
      </c>
      <c r="D222" s="18" t="s">
        <v>4</v>
      </c>
      <c r="F222" s="18"/>
      <c r="G222" s="18"/>
      <c r="H222" s="18"/>
      <c r="I222" s="18"/>
    </row>
    <row r="223" spans="2:9" x14ac:dyDescent="0.25">
      <c r="B223" s="17" t="s">
        <v>247</v>
      </c>
      <c r="C223" s="18" t="s">
        <v>3</v>
      </c>
      <c r="D223" s="18" t="s">
        <v>3</v>
      </c>
      <c r="F223" s="18"/>
      <c r="G223" s="18"/>
      <c r="H223" s="18"/>
      <c r="I223" s="18"/>
    </row>
    <row r="224" spans="2:9" x14ac:dyDescent="0.25">
      <c r="B224" s="17" t="s">
        <v>248</v>
      </c>
      <c r="C224" s="18" t="s">
        <v>6</v>
      </c>
      <c r="D224" s="18" t="s">
        <v>5</v>
      </c>
      <c r="F224" s="18"/>
      <c r="G224" s="18"/>
      <c r="H224" s="18"/>
      <c r="I224" s="18"/>
    </row>
    <row r="225" spans="2:9" x14ac:dyDescent="0.25">
      <c r="B225" s="17" t="s">
        <v>249</v>
      </c>
      <c r="C225" s="18" t="s">
        <v>4</v>
      </c>
      <c r="D225" s="18" t="s">
        <v>4</v>
      </c>
      <c r="F225" s="18"/>
      <c r="G225" s="18"/>
      <c r="H225" s="18"/>
      <c r="I225" s="18"/>
    </row>
    <row r="226" spans="2:9" x14ac:dyDescent="0.25">
      <c r="B226" s="17" t="s">
        <v>250</v>
      </c>
      <c r="C226" s="18" t="s">
        <v>3</v>
      </c>
      <c r="D226" s="18" t="s">
        <v>4</v>
      </c>
      <c r="F226" s="18"/>
      <c r="G226" s="18"/>
      <c r="H226" s="18"/>
      <c r="I226" s="18"/>
    </row>
    <row r="227" spans="2:9" x14ac:dyDescent="0.25">
      <c r="B227" s="17" t="s">
        <v>251</v>
      </c>
      <c r="C227" s="18" t="s">
        <v>4</v>
      </c>
      <c r="D227" s="18" t="s">
        <v>5</v>
      </c>
      <c r="F227" s="18"/>
      <c r="G227" s="18"/>
      <c r="H227" s="18"/>
      <c r="I227" s="18"/>
    </row>
    <row r="228" spans="2:9" x14ac:dyDescent="0.25">
      <c r="B228" s="17" t="s">
        <v>252</v>
      </c>
      <c r="C228" s="18" t="s">
        <v>3</v>
      </c>
      <c r="D228" s="18" t="s">
        <v>5</v>
      </c>
      <c r="F228" s="18"/>
      <c r="G228" s="18"/>
      <c r="H228" s="18"/>
      <c r="I228" s="18"/>
    </row>
    <row r="229" spans="2:9" x14ac:dyDescent="0.25">
      <c r="B229" s="17" t="s">
        <v>253</v>
      </c>
      <c r="C229" s="18" t="s">
        <v>4</v>
      </c>
      <c r="D229" s="18" t="s">
        <v>4</v>
      </c>
      <c r="F229" s="18"/>
      <c r="G229" s="18"/>
      <c r="H229" s="18"/>
      <c r="I229" s="18"/>
    </row>
    <row r="230" spans="2:9" x14ac:dyDescent="0.25">
      <c r="B230" s="17" t="s">
        <v>254</v>
      </c>
      <c r="C230" s="18" t="s">
        <v>5</v>
      </c>
      <c r="D230" s="18" t="s">
        <v>3</v>
      </c>
      <c r="F230" s="18"/>
      <c r="G230" s="18"/>
      <c r="H230" s="18"/>
      <c r="I230" s="18"/>
    </row>
    <row r="231" spans="2:9" x14ac:dyDescent="0.25">
      <c r="B231" s="17" t="s">
        <v>255</v>
      </c>
      <c r="C231" s="18" t="s">
        <v>3</v>
      </c>
      <c r="D231" s="18" t="s">
        <v>6</v>
      </c>
      <c r="F231" s="18"/>
      <c r="G231" s="18"/>
      <c r="H231" s="18"/>
      <c r="I231" s="18"/>
    </row>
    <row r="232" spans="2:9" x14ac:dyDescent="0.25">
      <c r="B232" s="17" t="s">
        <v>256</v>
      </c>
      <c r="C232" s="18" t="s">
        <v>5</v>
      </c>
      <c r="D232" s="18" t="s">
        <v>5</v>
      </c>
      <c r="F232" s="18"/>
      <c r="G232" s="18"/>
      <c r="H232" s="18"/>
      <c r="I232" s="18"/>
    </row>
    <row r="233" spans="2:9" x14ac:dyDescent="0.25">
      <c r="B233" s="17" t="s">
        <v>257</v>
      </c>
      <c r="C233" s="18" t="s">
        <v>3</v>
      </c>
      <c r="D233" s="18" t="s">
        <v>4</v>
      </c>
      <c r="F233" s="18"/>
      <c r="G233" s="18"/>
      <c r="H233" s="18"/>
      <c r="I233" s="18"/>
    </row>
    <row r="234" spans="2:9" x14ac:dyDescent="0.25">
      <c r="B234" s="17" t="s">
        <v>258</v>
      </c>
      <c r="C234" s="18" t="s">
        <v>4</v>
      </c>
      <c r="D234" s="18" t="s">
        <v>4</v>
      </c>
      <c r="F234" s="18"/>
      <c r="G234" s="18"/>
      <c r="H234" s="18"/>
      <c r="I234" s="18"/>
    </row>
    <row r="235" spans="2:9" x14ac:dyDescent="0.25">
      <c r="B235" s="17" t="s">
        <v>259</v>
      </c>
      <c r="C235" s="18" t="s">
        <v>4</v>
      </c>
      <c r="D235" s="18" t="s">
        <v>5</v>
      </c>
      <c r="F235" s="18"/>
      <c r="G235" s="18"/>
      <c r="H235" s="18"/>
      <c r="I235" s="18"/>
    </row>
    <row r="236" spans="2:9" x14ac:dyDescent="0.25">
      <c r="B236" s="17" t="s">
        <v>260</v>
      </c>
      <c r="C236" s="18" t="s">
        <v>3</v>
      </c>
      <c r="D236" s="18" t="s">
        <v>5</v>
      </c>
      <c r="F236" s="18"/>
      <c r="G236" s="18"/>
      <c r="H236" s="18"/>
      <c r="I236" s="18"/>
    </row>
    <row r="237" spans="2:9" x14ac:dyDescent="0.25">
      <c r="B237" s="17" t="s">
        <v>261</v>
      </c>
      <c r="C237" s="18" t="s">
        <v>4</v>
      </c>
      <c r="D237" s="18" t="s">
        <v>3</v>
      </c>
      <c r="F237" s="18"/>
      <c r="G237" s="18"/>
      <c r="H237" s="18"/>
      <c r="I237" s="18"/>
    </row>
    <row r="238" spans="2:9" x14ac:dyDescent="0.25">
      <c r="B238" s="17" t="s">
        <v>262</v>
      </c>
      <c r="C238" s="18" t="s">
        <v>3</v>
      </c>
      <c r="D238" s="18" t="s">
        <v>4</v>
      </c>
      <c r="F238" s="18"/>
      <c r="G238" s="18"/>
      <c r="H238" s="18"/>
      <c r="I238" s="18"/>
    </row>
    <row r="239" spans="2:9" x14ac:dyDescent="0.25">
      <c r="B239" s="17" t="s">
        <v>263</v>
      </c>
      <c r="C239" s="18" t="s">
        <v>4</v>
      </c>
      <c r="D239" s="18" t="s">
        <v>5</v>
      </c>
      <c r="F239" s="18"/>
      <c r="G239" s="18"/>
      <c r="H239" s="18"/>
      <c r="I239" s="18"/>
    </row>
    <row r="240" spans="2:9" x14ac:dyDescent="0.25">
      <c r="B240" s="17" t="s">
        <v>264</v>
      </c>
      <c r="C240" s="18" t="s">
        <v>5</v>
      </c>
      <c r="D240" s="18" t="s">
        <v>6</v>
      </c>
      <c r="F240" s="18"/>
      <c r="G240" s="18"/>
      <c r="H240" s="18"/>
      <c r="I240" s="18"/>
    </row>
    <row r="241" spans="2:9" x14ac:dyDescent="0.25">
      <c r="B241" s="17" t="s">
        <v>265</v>
      </c>
      <c r="C241" s="18" t="s">
        <v>4</v>
      </c>
      <c r="D241" s="18" t="s">
        <v>4</v>
      </c>
      <c r="F241" s="18"/>
      <c r="G241" s="18"/>
      <c r="H241" s="18"/>
      <c r="I241" s="18"/>
    </row>
    <row r="242" spans="2:9" x14ac:dyDescent="0.25">
      <c r="B242" s="17" t="s">
        <v>266</v>
      </c>
      <c r="C242" s="18" t="s">
        <v>6</v>
      </c>
      <c r="D242" s="18" t="s">
        <v>5</v>
      </c>
      <c r="F242" s="18"/>
      <c r="G242" s="18"/>
      <c r="H242" s="18"/>
      <c r="I242" s="18"/>
    </row>
    <row r="243" spans="2:9" x14ac:dyDescent="0.25">
      <c r="B243" s="17" t="s">
        <v>267</v>
      </c>
      <c r="C243" s="18" t="s">
        <v>3</v>
      </c>
      <c r="D243" s="18" t="s">
        <v>3</v>
      </c>
      <c r="F243" s="18"/>
      <c r="G243" s="18"/>
      <c r="H243" s="18"/>
      <c r="I243" s="18"/>
    </row>
    <row r="244" spans="2:9" x14ac:dyDescent="0.25">
      <c r="B244" s="17" t="s">
        <v>268</v>
      </c>
      <c r="C244" s="18" t="s">
        <v>5</v>
      </c>
      <c r="D244" s="18" t="s">
        <v>5</v>
      </c>
      <c r="F244" s="18"/>
      <c r="G244" s="18"/>
      <c r="H244" s="18"/>
      <c r="I244" s="18"/>
    </row>
    <row r="245" spans="2:9" x14ac:dyDescent="0.25">
      <c r="B245" s="17" t="s">
        <v>269</v>
      </c>
      <c r="C245" s="18" t="s">
        <v>6</v>
      </c>
      <c r="D245" s="18" t="s">
        <v>4</v>
      </c>
      <c r="F245" s="18"/>
      <c r="G245" s="18"/>
      <c r="H245" s="18"/>
      <c r="I245" s="18"/>
    </row>
    <row r="246" spans="2:9" x14ac:dyDescent="0.25">
      <c r="B246" s="17" t="s">
        <v>270</v>
      </c>
      <c r="C246" s="18" t="s">
        <v>5</v>
      </c>
      <c r="D246" s="18" t="s">
        <v>5</v>
      </c>
      <c r="F246" s="18"/>
      <c r="G246" s="18"/>
      <c r="H246" s="18"/>
      <c r="I246" s="18"/>
    </row>
    <row r="247" spans="2:9" x14ac:dyDescent="0.25">
      <c r="B247" s="17" t="s">
        <v>271</v>
      </c>
      <c r="C247" s="18" t="s">
        <v>3</v>
      </c>
      <c r="D247" s="18" t="s">
        <v>3</v>
      </c>
      <c r="F247" s="18"/>
      <c r="G247" s="18"/>
      <c r="H247" s="18"/>
      <c r="I247" s="18"/>
    </row>
    <row r="248" spans="2:9" x14ac:dyDescent="0.25">
      <c r="B248" s="17" t="s">
        <v>272</v>
      </c>
      <c r="C248" s="18" t="s">
        <v>3</v>
      </c>
      <c r="D248" s="18" t="s">
        <v>4</v>
      </c>
      <c r="F248" s="18"/>
      <c r="G248" s="18"/>
      <c r="H248" s="18"/>
      <c r="I248" s="18"/>
    </row>
    <row r="249" spans="2:9" x14ac:dyDescent="0.25">
      <c r="B249" s="17" t="s">
        <v>273</v>
      </c>
      <c r="C249" s="18" t="s">
        <v>4</v>
      </c>
      <c r="D249" s="18" t="s">
        <v>4</v>
      </c>
      <c r="F249" s="18"/>
      <c r="G249" s="18"/>
      <c r="H249" s="18"/>
      <c r="I249" s="18"/>
    </row>
    <row r="250" spans="2:9" x14ac:dyDescent="0.25">
      <c r="B250" s="17" t="s">
        <v>274</v>
      </c>
      <c r="C250" s="18" t="s">
        <v>3</v>
      </c>
      <c r="D250" s="18" t="s">
        <v>4</v>
      </c>
      <c r="F250" s="18"/>
      <c r="G250" s="18"/>
      <c r="H250" s="18"/>
      <c r="I250" s="18"/>
    </row>
    <row r="251" spans="2:9" x14ac:dyDescent="0.25">
      <c r="B251" s="17" t="s">
        <v>275</v>
      </c>
      <c r="C251" s="18" t="s">
        <v>4</v>
      </c>
      <c r="D251" s="18" t="s">
        <v>3</v>
      </c>
      <c r="F251" s="18"/>
      <c r="G251" s="18"/>
      <c r="H251" s="18"/>
      <c r="I251" s="18"/>
    </row>
    <row r="252" spans="2:9" x14ac:dyDescent="0.25">
      <c r="B252" s="17" t="s">
        <v>276</v>
      </c>
      <c r="C252" s="18" t="s">
        <v>4</v>
      </c>
      <c r="D252" s="18" t="s">
        <v>5</v>
      </c>
      <c r="F252" s="18"/>
      <c r="G252" s="18"/>
      <c r="H252" s="18"/>
      <c r="I252" s="18"/>
    </row>
    <row r="253" spans="2:9" x14ac:dyDescent="0.25">
      <c r="B253" s="17" t="s">
        <v>277</v>
      </c>
      <c r="C253" s="18" t="s">
        <v>6</v>
      </c>
      <c r="D253" s="18" t="s">
        <v>5</v>
      </c>
      <c r="F253" s="18"/>
      <c r="G253" s="18"/>
      <c r="H253" s="18"/>
      <c r="I253" s="18"/>
    </row>
    <row r="254" spans="2:9" x14ac:dyDescent="0.25">
      <c r="B254" s="17" t="s">
        <v>278</v>
      </c>
      <c r="C254" s="18" t="s">
        <v>5</v>
      </c>
      <c r="D254" s="18" t="s">
        <v>6</v>
      </c>
      <c r="F254" s="18"/>
      <c r="G254" s="18"/>
      <c r="H254" s="18"/>
      <c r="I254" s="18"/>
    </row>
    <row r="255" spans="2:9" x14ac:dyDescent="0.25">
      <c r="B255" s="17" t="s">
        <v>279</v>
      </c>
      <c r="C255" s="18" t="s">
        <v>3</v>
      </c>
      <c r="D255" s="18" t="s">
        <v>4</v>
      </c>
      <c r="F255" s="18"/>
      <c r="G255" s="18"/>
      <c r="H255" s="18"/>
      <c r="I255" s="18"/>
    </row>
    <row r="256" spans="2:9" x14ac:dyDescent="0.25">
      <c r="B256" s="17" t="s">
        <v>280</v>
      </c>
      <c r="C256" s="18" t="s">
        <v>4</v>
      </c>
      <c r="D256" s="18" t="s">
        <v>4</v>
      </c>
      <c r="F256" s="18"/>
      <c r="G256" s="18"/>
      <c r="H256" s="18"/>
      <c r="I256" s="18"/>
    </row>
    <row r="257" spans="2:9" x14ac:dyDescent="0.25">
      <c r="B257" s="17" t="s">
        <v>281</v>
      </c>
      <c r="C257" s="18" t="s">
        <v>6</v>
      </c>
      <c r="D257" s="18" t="s">
        <v>4</v>
      </c>
      <c r="F257" s="18"/>
      <c r="G257" s="18"/>
      <c r="H257" s="18"/>
      <c r="I257" s="18"/>
    </row>
    <row r="258" spans="2:9" x14ac:dyDescent="0.25">
      <c r="B258" s="17" t="s">
        <v>282</v>
      </c>
      <c r="C258" s="18" t="s">
        <v>6</v>
      </c>
      <c r="D258" s="18" t="s">
        <v>3</v>
      </c>
      <c r="F258" s="18"/>
      <c r="G258" s="18"/>
      <c r="H258" s="18"/>
      <c r="I258" s="18"/>
    </row>
    <row r="259" spans="2:9" x14ac:dyDescent="0.25">
      <c r="B259" s="17" t="s">
        <v>283</v>
      </c>
      <c r="C259" s="18" t="s">
        <v>3</v>
      </c>
      <c r="D259" s="18" t="s">
        <v>4</v>
      </c>
      <c r="F259" s="18"/>
      <c r="G259" s="18"/>
      <c r="H259" s="18"/>
      <c r="I259" s="18"/>
    </row>
    <row r="260" spans="2:9" x14ac:dyDescent="0.25">
      <c r="B260" s="17" t="s">
        <v>284</v>
      </c>
      <c r="C260" s="18" t="s">
        <v>3</v>
      </c>
      <c r="D260" s="18" t="s">
        <v>4</v>
      </c>
      <c r="F260" s="18"/>
      <c r="G260" s="18"/>
      <c r="H260" s="18"/>
      <c r="I260" s="18"/>
    </row>
    <row r="261" spans="2:9" x14ac:dyDescent="0.25">
      <c r="B261" s="17" t="s">
        <v>285</v>
      </c>
      <c r="C261" s="18" t="s">
        <v>6</v>
      </c>
      <c r="D261" s="18" t="s">
        <v>5</v>
      </c>
      <c r="F261" s="18"/>
      <c r="G261" s="18"/>
      <c r="H261" s="18"/>
      <c r="I261" s="18"/>
    </row>
    <row r="262" spans="2:9" x14ac:dyDescent="0.25">
      <c r="B262" s="17" t="s">
        <v>286</v>
      </c>
      <c r="C262" s="18" t="s">
        <v>5</v>
      </c>
      <c r="D262" s="18" t="s">
        <v>3</v>
      </c>
      <c r="F262" s="18"/>
      <c r="G262" s="18"/>
      <c r="H262" s="18"/>
      <c r="I262" s="18"/>
    </row>
    <row r="263" spans="2:9" ht="19.5" customHeight="1" x14ac:dyDescent="0.25"/>
  </sheetData>
  <mergeCells count="22">
    <mergeCell ref="B3:C3"/>
    <mergeCell ref="B10:D10"/>
    <mergeCell ref="F10:I10"/>
    <mergeCell ref="C11:D11"/>
    <mergeCell ref="F12:I12"/>
    <mergeCell ref="Q12:Q13"/>
    <mergeCell ref="T12:U12"/>
    <mergeCell ref="AF12:AI12"/>
    <mergeCell ref="AK12:AK13"/>
    <mergeCell ref="AM19:AR22"/>
    <mergeCell ref="K21:Q23"/>
    <mergeCell ref="AM23:AR26"/>
    <mergeCell ref="K24:Q26"/>
    <mergeCell ref="M12:P12"/>
    <mergeCell ref="K42:Q44"/>
    <mergeCell ref="K45:Q47"/>
    <mergeCell ref="AM27:AR30"/>
    <mergeCell ref="K28:Q30"/>
    <mergeCell ref="K31:Q33"/>
    <mergeCell ref="AM31:AR34"/>
    <mergeCell ref="K35:Q37"/>
    <mergeCell ref="K38:Q40"/>
  </mergeCells>
  <conditionalFormatting sqref="B13:D262 F13:I262">
    <cfRule type="notContainsBlanks" dxfId="10" priority="1">
      <formula>LEN(TRIM(B13))&gt;0</formula>
    </cfRule>
  </conditionalFormatting>
  <dataValidations count="1">
    <dataValidation type="list" allowBlank="1" showInputMessage="1" showErrorMessage="1" sqref="C13:D262">
      <formula1>$D$4:$D$7</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Scroll Bar 1">
              <controlPr defaultSize="0" autoPict="0">
                <anchor moveWithCells="1">
                  <from>
                    <xdr:col>48</xdr:col>
                    <xdr:colOff>142875</xdr:colOff>
                    <xdr:row>11</xdr:row>
                    <xdr:rowOff>28575</xdr:rowOff>
                  </from>
                  <to>
                    <xdr:col>48</xdr:col>
                    <xdr:colOff>628650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Y1013"/>
  <sheetViews>
    <sheetView showGridLines="0" zoomScaleNormal="100" workbookViewId="0">
      <selection activeCell="Z41" sqref="Z41"/>
    </sheetView>
  </sheetViews>
  <sheetFormatPr defaultRowHeight="15" x14ac:dyDescent="0.25"/>
  <cols>
    <col min="1" max="1" width="5.85546875" style="1" customWidth="1"/>
    <col min="2" max="2" width="13" style="1" customWidth="1"/>
    <col min="3" max="4" width="15.42578125" style="1" customWidth="1"/>
    <col min="5" max="5" width="4" style="1" customWidth="1"/>
    <col min="6" max="9" width="11.7109375" style="1" customWidth="1"/>
    <col min="10" max="10" width="5.85546875" style="1" customWidth="1"/>
    <col min="11" max="11" width="11" style="1" customWidth="1"/>
    <col min="12" max="12" width="11.85546875" style="1" customWidth="1"/>
    <col min="13" max="17" width="11" style="1" customWidth="1"/>
    <col min="18" max="18" width="5.85546875" style="1" customWidth="1"/>
    <col min="19" max="19" width="11.140625" style="1" customWidth="1"/>
    <col min="20" max="20" width="6.28515625" style="1" customWidth="1"/>
    <col min="21" max="21" width="10.7109375" style="1" customWidth="1"/>
    <col min="22" max="22" width="34.7109375" style="1" customWidth="1"/>
    <col min="23" max="23" width="5.85546875" style="1" customWidth="1"/>
    <col min="24" max="24" width="11.140625" style="1" customWidth="1"/>
    <col min="25" max="28" width="9.42578125" style="1" bestFit="1" customWidth="1"/>
    <col min="29" max="29" width="9.140625" style="1"/>
    <col min="30" max="30" width="5.85546875" style="1" customWidth="1"/>
    <col min="31" max="31" width="11.140625" style="1" customWidth="1"/>
    <col min="32" max="32" width="6.140625" style="1" customWidth="1"/>
    <col min="33" max="33" width="10.42578125" style="1" customWidth="1"/>
    <col min="34" max="34" width="6.140625" style="1" customWidth="1"/>
    <col min="35" max="36" width="10.42578125" style="1" customWidth="1"/>
    <col min="37" max="37" width="22.28515625" style="1" customWidth="1"/>
    <col min="38" max="38" width="5.85546875" style="1" customWidth="1"/>
    <col min="39" max="44" width="11.7109375" style="1" customWidth="1"/>
    <col min="45" max="45" width="5.85546875" style="1" customWidth="1"/>
    <col min="46" max="50" width="10.85546875" style="1" customWidth="1"/>
    <col min="51" max="51" width="9.140625" style="1"/>
    <col min="52" max="52" width="10.7109375" style="1" customWidth="1"/>
    <col min="53" max="16384" width="9.140625" style="1"/>
  </cols>
  <sheetData>
    <row r="1" spans="2:51" ht="19.5" customHeight="1" x14ac:dyDescent="0.25"/>
    <row r="2" spans="2:51" ht="18.75" x14ac:dyDescent="0.25">
      <c r="B2" s="2" t="s">
        <v>1297</v>
      </c>
    </row>
    <row r="3" spans="2:51" x14ac:dyDescent="0.25">
      <c r="B3" s="116" t="s">
        <v>288</v>
      </c>
      <c r="C3" s="116"/>
      <c r="D3" s="3" t="s">
        <v>2</v>
      </c>
    </row>
    <row r="4" spans="2:51" x14ac:dyDescent="0.25">
      <c r="D4" s="4" t="s">
        <v>289</v>
      </c>
    </row>
    <row r="5" spans="2:51" x14ac:dyDescent="0.25">
      <c r="D5" s="4" t="s">
        <v>290</v>
      </c>
    </row>
    <row r="6" spans="2:51" x14ac:dyDescent="0.25">
      <c r="D6" s="4" t="s">
        <v>291</v>
      </c>
    </row>
    <row r="7" spans="2:51" x14ac:dyDescent="0.25">
      <c r="D7" s="4" t="s">
        <v>6</v>
      </c>
    </row>
    <row r="8" spans="2:51" x14ac:dyDescent="0.25">
      <c r="D8" s="5"/>
      <c r="H8" s="85"/>
    </row>
    <row r="9" spans="2:51" ht="15.75" x14ac:dyDescent="0.25">
      <c r="B9" s="6" t="s">
        <v>7</v>
      </c>
      <c r="F9" s="7" t="s">
        <v>1294</v>
      </c>
    </row>
    <row r="10" spans="2:51" x14ac:dyDescent="0.25">
      <c r="B10" s="117" t="s">
        <v>9</v>
      </c>
      <c r="C10" s="117"/>
      <c r="D10" s="117"/>
      <c r="F10" s="118" t="s">
        <v>1292</v>
      </c>
      <c r="G10" s="118"/>
      <c r="H10" s="118"/>
      <c r="I10" s="118"/>
      <c r="AK10" s="72"/>
    </row>
    <row r="11" spans="2:51" ht="15.75" x14ac:dyDescent="0.25">
      <c r="B11" s="8" t="s">
        <v>11</v>
      </c>
      <c r="C11" s="119" t="str">
        <f>B3</f>
        <v>Partai Politik (Parpol)</v>
      </c>
      <c r="D11" s="120"/>
      <c r="F11" s="9" t="str">
        <f>D4</f>
        <v>Padi</v>
      </c>
      <c r="G11" s="10" t="str">
        <f>D5</f>
        <v>Jagung</v>
      </c>
      <c r="H11" s="10" t="str">
        <f>D6</f>
        <v>Kacang</v>
      </c>
      <c r="I11" s="9" t="str">
        <f>D7</f>
        <v>Lainnya</v>
      </c>
      <c r="K11" s="6" t="s">
        <v>1295</v>
      </c>
      <c r="S11" s="11" t="s">
        <v>1298</v>
      </c>
      <c r="T11" s="11"/>
      <c r="X11" s="11" t="s">
        <v>1299</v>
      </c>
      <c r="AE11" s="11" t="s">
        <v>1300</v>
      </c>
      <c r="AF11" s="11"/>
      <c r="AM11" s="11" t="s">
        <v>16</v>
      </c>
    </row>
    <row r="12" spans="2:51" ht="17.25" customHeight="1" x14ac:dyDescent="0.25">
      <c r="B12" s="8" t="s">
        <v>17</v>
      </c>
      <c r="C12" s="12" t="s">
        <v>18</v>
      </c>
      <c r="D12" s="71" t="s">
        <v>19</v>
      </c>
      <c r="F12" s="121" t="s">
        <v>1293</v>
      </c>
      <c r="G12" s="121"/>
      <c r="H12" s="121"/>
      <c r="I12" s="121"/>
      <c r="K12" s="14" t="s">
        <v>1296</v>
      </c>
      <c r="L12" s="15" t="s">
        <v>22</v>
      </c>
      <c r="M12" s="124" t="s">
        <v>23</v>
      </c>
      <c r="N12" s="124"/>
      <c r="O12" s="124"/>
      <c r="P12" s="124"/>
      <c r="Q12" s="125" t="s">
        <v>24</v>
      </c>
      <c r="S12" s="16" t="s">
        <v>21</v>
      </c>
      <c r="T12" s="126" t="s">
        <v>1303</v>
      </c>
      <c r="U12" s="127"/>
      <c r="X12" s="14" t="s">
        <v>26</v>
      </c>
      <c r="Y12" s="15" t="str">
        <f>S13</f>
        <v>Padi</v>
      </c>
      <c r="Z12" s="15" t="str">
        <f>S14</f>
        <v>Jagung</v>
      </c>
      <c r="AA12" s="15" t="str">
        <f>S15</f>
        <v>Kacang</v>
      </c>
      <c r="AB12" s="15" t="str">
        <f>S16</f>
        <v>Lainnya</v>
      </c>
      <c r="AC12" s="14" t="s">
        <v>27</v>
      </c>
      <c r="AE12" s="73"/>
      <c r="AF12" s="128" t="s">
        <v>1302</v>
      </c>
      <c r="AG12" s="124"/>
      <c r="AH12" s="124"/>
      <c r="AI12" s="129"/>
      <c r="AJ12" s="74"/>
      <c r="AK12" s="122" t="s">
        <v>30</v>
      </c>
      <c r="AM12" s="14" t="s">
        <v>26</v>
      </c>
      <c r="AN12" s="15" t="str">
        <f>Y12</f>
        <v>Padi</v>
      </c>
      <c r="AO12" s="15" t="str">
        <f>Z12</f>
        <v>Jagung</v>
      </c>
      <c r="AP12" s="15" t="str">
        <f>AA12</f>
        <v>Kacang</v>
      </c>
      <c r="AQ12" s="15" t="str">
        <f>AB12</f>
        <v>Lainnya</v>
      </c>
      <c r="AR12" s="14" t="s">
        <v>27</v>
      </c>
      <c r="AS12" s="81">
        <v>3</v>
      </c>
      <c r="AT12" s="84" t="s">
        <v>1301</v>
      </c>
      <c r="AU12" s="75"/>
      <c r="AV12" s="75"/>
      <c r="AW12" s="76"/>
      <c r="AX12" s="77" t="str">
        <f>VLOOKUP(AS12,AL13:AM16,2)</f>
        <v>Kacang</v>
      </c>
    </row>
    <row r="13" spans="2:51" ht="15" customHeight="1" x14ac:dyDescent="0.25">
      <c r="B13" s="17" t="s">
        <v>292</v>
      </c>
      <c r="C13" s="18" t="s">
        <v>289</v>
      </c>
      <c r="D13" s="18" t="s">
        <v>290</v>
      </c>
      <c r="F13" s="18" t="str">
        <f>IF($D13&lt;&gt;F$11," -",IF(AND(F$11=$D13,F$11=$C13)," - ",$C13))</f>
        <v xml:space="preserve"> -</v>
      </c>
      <c r="G13" s="18" t="str">
        <f t="shared" ref="F13:I32" si="0">IF($D13&lt;&gt;G$11," -",IF(AND(G$11=$D13,G$11=$C13)," - ",$C13))</f>
        <v>Padi</v>
      </c>
      <c r="H13" s="18" t="str">
        <f t="shared" si="0"/>
        <v xml:space="preserve"> -</v>
      </c>
      <c r="I13" s="18" t="str">
        <f t="shared" si="0"/>
        <v xml:space="preserve"> -</v>
      </c>
      <c r="K13" s="14" t="s">
        <v>18</v>
      </c>
      <c r="L13" s="19" t="s">
        <v>19</v>
      </c>
      <c r="M13" s="14" t="str">
        <f>K14</f>
        <v>Padi</v>
      </c>
      <c r="N13" s="15" t="str">
        <f>K15</f>
        <v>Jagung</v>
      </c>
      <c r="O13" s="15" t="str">
        <f>K16</f>
        <v>Kacang</v>
      </c>
      <c r="P13" s="14" t="str">
        <f>K17</f>
        <v>Lainnya</v>
      </c>
      <c r="Q13" s="125"/>
      <c r="S13" s="20" t="str">
        <f>K14</f>
        <v>Padi</v>
      </c>
      <c r="T13" s="21">
        <f>L14</f>
        <v>308</v>
      </c>
      <c r="U13" s="22">
        <f>L14/L$18</f>
        <v>0.308</v>
      </c>
      <c r="X13" s="23" t="str">
        <f>S13</f>
        <v>Padi</v>
      </c>
      <c r="Y13" s="39">
        <f>IF($X13=Y$12,$L14-$Q14,M14)</f>
        <v>101</v>
      </c>
      <c r="Z13" s="39">
        <f t="shared" ref="Z13:AB16" si="1">IF($X13=Z$12,$L14-$Q14,N14)</f>
        <v>87</v>
      </c>
      <c r="AA13" s="39">
        <f t="shared" si="1"/>
        <v>81</v>
      </c>
      <c r="AB13" s="39">
        <f t="shared" si="1"/>
        <v>39</v>
      </c>
      <c r="AC13" s="39">
        <f>SUM(Y13:AB13)</f>
        <v>308</v>
      </c>
      <c r="AE13" s="69" t="s">
        <v>21</v>
      </c>
      <c r="AF13" s="24" t="s">
        <v>32</v>
      </c>
      <c r="AG13" s="25"/>
      <c r="AH13" s="24" t="s">
        <v>33</v>
      </c>
      <c r="AI13" s="25"/>
      <c r="AJ13" s="70" t="s">
        <v>29</v>
      </c>
      <c r="AK13" s="123"/>
      <c r="AL13" s="1">
        <v>1</v>
      </c>
      <c r="AM13" s="26" t="str">
        <f>X13</f>
        <v>Padi</v>
      </c>
      <c r="AN13" s="22">
        <f t="shared" ref="AN13:AQ16" si="2">Y13/$AC13</f>
        <v>0.32792207792207795</v>
      </c>
      <c r="AO13" s="22">
        <f t="shared" si="2"/>
        <v>0.28246753246753248</v>
      </c>
      <c r="AP13" s="22">
        <f t="shared" si="2"/>
        <v>0.26298701298701299</v>
      </c>
      <c r="AQ13" s="22">
        <f t="shared" si="2"/>
        <v>0.12662337662337661</v>
      </c>
      <c r="AR13" s="22">
        <f>SUM(AN13:AQ13)</f>
        <v>1</v>
      </c>
      <c r="AT13" s="14" t="s">
        <v>26</v>
      </c>
      <c r="AU13" s="15" t="str">
        <f>AN12</f>
        <v>Padi</v>
      </c>
      <c r="AV13" s="15" t="str">
        <f t="shared" ref="AV13:AX13" si="3">AO12</f>
        <v>Jagung</v>
      </c>
      <c r="AW13" s="15" t="str">
        <f t="shared" si="3"/>
        <v>Kacang</v>
      </c>
      <c r="AX13" s="80" t="str">
        <f t="shared" si="3"/>
        <v>Lainnya</v>
      </c>
    </row>
    <row r="14" spans="2:51" x14ac:dyDescent="0.25">
      <c r="B14" s="17" t="s">
        <v>293</v>
      </c>
      <c r="C14" s="18" t="s">
        <v>290</v>
      </c>
      <c r="D14" s="18" t="s">
        <v>6</v>
      </c>
      <c r="F14" s="18" t="str">
        <f t="shared" si="0"/>
        <v xml:space="preserve"> -</v>
      </c>
      <c r="G14" s="18" t="str">
        <f t="shared" si="0"/>
        <v xml:space="preserve"> -</v>
      </c>
      <c r="H14" s="18" t="str">
        <f t="shared" si="0"/>
        <v xml:space="preserve"> -</v>
      </c>
      <c r="I14" s="18" t="str">
        <f t="shared" si="0"/>
        <v>Jagung</v>
      </c>
      <c r="K14" s="26" t="str">
        <f>D4</f>
        <v>Padi</v>
      </c>
      <c r="L14" s="27">
        <f>COUNTIF(D$13:D$1012,K14)</f>
        <v>308</v>
      </c>
      <c r="M14" s="28">
        <f>COUNTIF($F$13:$F$1012,M13)</f>
        <v>0</v>
      </c>
      <c r="N14" s="28">
        <f>COUNTIF($F$13:$F$1012,N13)</f>
        <v>87</v>
      </c>
      <c r="O14" s="28">
        <f>COUNTIF($F$13:$F$1012,O13)</f>
        <v>81</v>
      </c>
      <c r="P14" s="28">
        <f>COUNTIF($F$13:$F$1012,P13)</f>
        <v>39</v>
      </c>
      <c r="Q14" s="29">
        <f>SUM(M14:P14)</f>
        <v>207</v>
      </c>
      <c r="S14" s="30" t="str">
        <f>K15</f>
        <v>Jagung</v>
      </c>
      <c r="T14" s="31">
        <f t="shared" ref="T14:T16" si="4">L15</f>
        <v>308</v>
      </c>
      <c r="U14" s="32">
        <f>L15/L$18</f>
        <v>0.308</v>
      </c>
      <c r="X14" s="23" t="str">
        <f>S14</f>
        <v>Jagung</v>
      </c>
      <c r="Y14" s="39">
        <f t="shared" ref="Y14:Y16" si="5">IF($X14=Y$12,$L15-$Q15,M15)</f>
        <v>102</v>
      </c>
      <c r="Z14" s="39">
        <f t="shared" si="1"/>
        <v>107</v>
      </c>
      <c r="AA14" s="39">
        <f t="shared" si="1"/>
        <v>63</v>
      </c>
      <c r="AB14" s="39">
        <f t="shared" si="1"/>
        <v>36</v>
      </c>
      <c r="AC14" s="39">
        <f>SUM(Y14:AB14)</f>
        <v>308</v>
      </c>
      <c r="AE14" s="20" t="str">
        <f>X13</f>
        <v>Padi</v>
      </c>
      <c r="AF14" s="21">
        <f>COUNTIF(D$13:D$1012,AE14)</f>
        <v>308</v>
      </c>
      <c r="AG14" s="22">
        <f>AF14/AF$18</f>
        <v>0.308</v>
      </c>
      <c r="AH14" s="33">
        <f>COUNTIF(C$13:C$1012,AE14)</f>
        <v>326</v>
      </c>
      <c r="AI14" s="22">
        <f>AH14/AH$18</f>
        <v>0.32600000000000001</v>
      </c>
      <c r="AJ14" s="34">
        <f>AI14-AG14</f>
        <v>1.8000000000000016E-2</v>
      </c>
      <c r="AK14" s="35" t="str">
        <f>IF(AI14=AG14," Tetap ",IF(AI14&gt;AG14," Naik sebesar "," Turun sebesar ")&amp;TEXT(AJ14,"0,00%"))</f>
        <v xml:space="preserve"> Naik sebesar 1,80%</v>
      </c>
      <c r="AL14" s="1">
        <v>2</v>
      </c>
      <c r="AM14" s="23" t="str">
        <f>X14</f>
        <v>Jagung</v>
      </c>
      <c r="AN14" s="32">
        <f t="shared" si="2"/>
        <v>0.33116883116883117</v>
      </c>
      <c r="AO14" s="32">
        <f t="shared" si="2"/>
        <v>0.34740259740259738</v>
      </c>
      <c r="AP14" s="32">
        <f t="shared" si="2"/>
        <v>0.20454545454545456</v>
      </c>
      <c r="AQ14" s="32">
        <f t="shared" si="2"/>
        <v>0.11688311688311688</v>
      </c>
      <c r="AR14" s="32">
        <f>SUM(AN14:AQ14)</f>
        <v>1</v>
      </c>
      <c r="AT14" s="78" t="str">
        <f>VLOOKUP($AS12,$AL13:$AQ16,2)</f>
        <v>Kacang</v>
      </c>
      <c r="AU14" s="79">
        <f>VLOOKUP($AS12,$AL13:$AQ16,3)</f>
        <v>0.30165289256198347</v>
      </c>
      <c r="AV14" s="79">
        <f>VLOOKUP($AS12,$AL13:$AQ16,4)</f>
        <v>0.26859504132231404</v>
      </c>
      <c r="AW14" s="79">
        <f>VLOOKUP($AS12,$AL13:$AQ16,5)</f>
        <v>0.26033057851239672</v>
      </c>
      <c r="AX14" s="79">
        <f>VLOOKUP($AS12,$AL13:$AQ16,6)</f>
        <v>0.16942148760330578</v>
      </c>
      <c r="AY14" s="82">
        <f>VLOOKUP(AS12,AL13:AR16,AS12+2)</f>
        <v>0.26033057851239672</v>
      </c>
    </row>
    <row r="15" spans="2:51" x14ac:dyDescent="0.25">
      <c r="B15" s="17" t="s">
        <v>294</v>
      </c>
      <c r="C15" s="18" t="s">
        <v>291</v>
      </c>
      <c r="D15" s="18" t="s">
        <v>291</v>
      </c>
      <c r="F15" s="18" t="str">
        <f t="shared" si="0"/>
        <v xml:space="preserve"> -</v>
      </c>
      <c r="G15" s="18" t="str">
        <f t="shared" si="0"/>
        <v xml:space="preserve"> -</v>
      </c>
      <c r="H15" s="18" t="str">
        <f t="shared" si="0"/>
        <v xml:space="preserve"> - </v>
      </c>
      <c r="I15" s="18" t="str">
        <f t="shared" si="0"/>
        <v xml:space="preserve"> -</v>
      </c>
      <c r="K15" s="23" t="str">
        <f>D5</f>
        <v>Jagung</v>
      </c>
      <c r="L15" s="36">
        <f>COUNTIF(D$13:D$1012,K15)</f>
        <v>308</v>
      </c>
      <c r="M15" s="37">
        <f>COUNTIF($G$13:$G$1012,M13)</f>
        <v>102</v>
      </c>
      <c r="N15" s="37">
        <f>COUNTIF($G$13:$G$1012,N13)</f>
        <v>0</v>
      </c>
      <c r="O15" s="37">
        <f>COUNTIF($G$13:$G$1012,O13)</f>
        <v>63</v>
      </c>
      <c r="P15" s="38">
        <f>COUNTIF($G$13:$G$1012,P13)</f>
        <v>36</v>
      </c>
      <c r="Q15" s="39">
        <f>SUM(M15:P15)</f>
        <v>201</v>
      </c>
      <c r="S15" s="30" t="str">
        <f>K16</f>
        <v>Kacang</v>
      </c>
      <c r="T15" s="31">
        <f t="shared" si="4"/>
        <v>242</v>
      </c>
      <c r="U15" s="32">
        <f>L16/L$18</f>
        <v>0.24199999999999999</v>
      </c>
      <c r="X15" s="23" t="str">
        <f>S15</f>
        <v>Kacang</v>
      </c>
      <c r="Y15" s="39">
        <f t="shared" si="5"/>
        <v>73</v>
      </c>
      <c r="Z15" s="39">
        <f t="shared" si="1"/>
        <v>65</v>
      </c>
      <c r="AA15" s="39">
        <f t="shared" si="1"/>
        <v>63</v>
      </c>
      <c r="AB15" s="39">
        <f t="shared" si="1"/>
        <v>41</v>
      </c>
      <c r="AC15" s="39">
        <f>SUM(Y15:AB15)</f>
        <v>242</v>
      </c>
      <c r="AE15" s="30" t="str">
        <f>X14</f>
        <v>Jagung</v>
      </c>
      <c r="AF15" s="31">
        <f>COUNTIF(D$13:D$1012,AE15)</f>
        <v>308</v>
      </c>
      <c r="AG15" s="32">
        <f t="shared" ref="AG15:AG17" si="6">AF15/AF$18</f>
        <v>0.308</v>
      </c>
      <c r="AH15" s="40">
        <f>COUNTIF(C$13:C$1012,AE15)</f>
        <v>284</v>
      </c>
      <c r="AI15" s="32">
        <f t="shared" ref="AI15:AI17" si="7">AH15/AH$18</f>
        <v>0.28399999999999997</v>
      </c>
      <c r="AJ15" s="41">
        <f t="shared" ref="AJ15:AJ17" si="8">AI15-AG15</f>
        <v>-2.4000000000000021E-2</v>
      </c>
      <c r="AK15" s="42" t="str">
        <f t="shared" ref="AK15:AK17" si="9">IF(AI15=AG15," Tetap ",IF(AI15&gt;AG15," Naik sebesar "," Turun sebesar ")&amp;TEXT(AJ15,"0,00%"))</f>
        <v xml:space="preserve"> Turun sebesar -2,40%</v>
      </c>
      <c r="AL15" s="1">
        <v>3</v>
      </c>
      <c r="AM15" s="23" t="str">
        <f>X15</f>
        <v>Kacang</v>
      </c>
      <c r="AN15" s="32">
        <f t="shared" si="2"/>
        <v>0.30165289256198347</v>
      </c>
      <c r="AO15" s="32">
        <f t="shared" si="2"/>
        <v>0.26859504132231404</v>
      </c>
      <c r="AP15" s="32">
        <f t="shared" si="2"/>
        <v>0.26033057851239672</v>
      </c>
      <c r="AQ15" s="32">
        <f t="shared" si="2"/>
        <v>0.16942148760330578</v>
      </c>
      <c r="AR15" s="32">
        <f>SUM(AN15:AQ15)</f>
        <v>1</v>
      </c>
      <c r="AT15" s="81" t="str">
        <f>"PROBABILITAS PEMILIH PARPOL "&amp;UPPER(AX12)</f>
        <v>PROBABILITAS PEMILIH PARPOL KACANG</v>
      </c>
    </row>
    <row r="16" spans="2:51" x14ac:dyDescent="0.25">
      <c r="B16" s="17" t="s">
        <v>295</v>
      </c>
      <c r="C16" s="18" t="s">
        <v>290</v>
      </c>
      <c r="D16" s="18" t="s">
        <v>290</v>
      </c>
      <c r="F16" s="18" t="str">
        <f t="shared" si="0"/>
        <v xml:space="preserve"> -</v>
      </c>
      <c r="G16" s="18" t="str">
        <f t="shared" si="0"/>
        <v xml:space="preserve"> - </v>
      </c>
      <c r="H16" s="18" t="str">
        <f t="shared" si="0"/>
        <v xml:space="preserve"> -</v>
      </c>
      <c r="I16" s="18" t="str">
        <f t="shared" si="0"/>
        <v xml:space="preserve"> -</v>
      </c>
      <c r="K16" s="23" t="str">
        <f>D6</f>
        <v>Kacang</v>
      </c>
      <c r="L16" s="36">
        <f>COUNTIF(D$13:D$1012,K16)</f>
        <v>242</v>
      </c>
      <c r="M16" s="37">
        <f>COUNTIF($H$13:$H$1012,M13)</f>
        <v>73</v>
      </c>
      <c r="N16" s="37">
        <f>COUNTIF($H$13:$H$1012,N13)</f>
        <v>65</v>
      </c>
      <c r="O16" s="37">
        <f>COUNTIF($H$13:$H$1012,O13)</f>
        <v>0</v>
      </c>
      <c r="P16" s="38">
        <f>COUNTIF($H$13:$H$1012,P13)</f>
        <v>41</v>
      </c>
      <c r="Q16" s="39">
        <f>SUM(M16:P16)</f>
        <v>179</v>
      </c>
      <c r="S16" s="43" t="str">
        <f>K17</f>
        <v>Lainnya</v>
      </c>
      <c r="T16" s="44">
        <f t="shared" si="4"/>
        <v>142</v>
      </c>
      <c r="U16" s="45">
        <f>L17/L$18</f>
        <v>0.14199999999999999</v>
      </c>
      <c r="X16" s="46" t="str">
        <f>S16</f>
        <v>Lainnya</v>
      </c>
      <c r="Y16" s="39">
        <f t="shared" si="5"/>
        <v>50</v>
      </c>
      <c r="Z16" s="39">
        <f t="shared" si="1"/>
        <v>25</v>
      </c>
      <c r="AA16" s="39">
        <f t="shared" si="1"/>
        <v>38</v>
      </c>
      <c r="AB16" s="39">
        <f t="shared" si="1"/>
        <v>29</v>
      </c>
      <c r="AC16" s="68">
        <f>SUM(Y16:AB16)</f>
        <v>142</v>
      </c>
      <c r="AE16" s="30" t="str">
        <f>X15</f>
        <v>Kacang</v>
      </c>
      <c r="AF16" s="31">
        <f>COUNTIF(D$13:D$1012,AE16)</f>
        <v>242</v>
      </c>
      <c r="AG16" s="32">
        <f t="shared" si="6"/>
        <v>0.24199999999999999</v>
      </c>
      <c r="AH16" s="40">
        <f>COUNTIF(C$13:C$1012,AE16)</f>
        <v>245</v>
      </c>
      <c r="AI16" s="32">
        <f t="shared" si="7"/>
        <v>0.245</v>
      </c>
      <c r="AJ16" s="41">
        <f t="shared" si="8"/>
        <v>3.0000000000000027E-3</v>
      </c>
      <c r="AK16" s="42" t="str">
        <f t="shared" si="9"/>
        <v xml:space="preserve"> Naik sebesar 0,30%</v>
      </c>
      <c r="AL16" s="1">
        <v>4</v>
      </c>
      <c r="AM16" s="46" t="str">
        <f>X16</f>
        <v>Lainnya</v>
      </c>
      <c r="AN16" s="45">
        <f t="shared" si="2"/>
        <v>0.352112676056338</v>
      </c>
      <c r="AO16" s="45">
        <f t="shared" si="2"/>
        <v>0.176056338028169</v>
      </c>
      <c r="AP16" s="45">
        <f t="shared" si="2"/>
        <v>0.26760563380281688</v>
      </c>
      <c r="AQ16" s="45">
        <f t="shared" si="2"/>
        <v>0.20422535211267606</v>
      </c>
      <c r="AR16" s="45">
        <f>SUM(AN16:AQ16)</f>
        <v>1</v>
      </c>
    </row>
    <row r="17" spans="2:45" x14ac:dyDescent="0.25">
      <c r="B17" s="17" t="s">
        <v>296</v>
      </c>
      <c r="C17" s="18" t="s">
        <v>6</v>
      </c>
      <c r="D17" s="18" t="s">
        <v>6</v>
      </c>
      <c r="F17" s="18" t="str">
        <f t="shared" si="0"/>
        <v xml:space="preserve"> -</v>
      </c>
      <c r="G17" s="18" t="str">
        <f t="shared" si="0"/>
        <v xml:space="preserve"> -</v>
      </c>
      <c r="H17" s="18" t="str">
        <f t="shared" si="0"/>
        <v xml:space="preserve"> -</v>
      </c>
      <c r="I17" s="18" t="str">
        <f t="shared" si="0"/>
        <v xml:space="preserve"> - </v>
      </c>
      <c r="K17" s="46" t="str">
        <f>D7</f>
        <v>Lainnya</v>
      </c>
      <c r="L17" s="36">
        <f>COUNTIF(D$13:D$1012,K17)</f>
        <v>142</v>
      </c>
      <c r="M17" s="47">
        <f>COUNTIF($I$13:$I$1012,M13)</f>
        <v>50</v>
      </c>
      <c r="N17" s="47">
        <f>COUNTIF($I$13:$I$1012,N13)</f>
        <v>25</v>
      </c>
      <c r="O17" s="47">
        <f>COUNTIF($I$13:$I$1012,O13)</f>
        <v>38</v>
      </c>
      <c r="P17" s="38">
        <f>COUNTIF($I$13:$I$1012,P13)</f>
        <v>0</v>
      </c>
      <c r="Q17" s="39">
        <f>SUM(M17:P17)</f>
        <v>113</v>
      </c>
      <c r="S17" s="48" t="s">
        <v>24</v>
      </c>
      <c r="T17" s="48">
        <f>SUM(T13:T16)</f>
        <v>1000</v>
      </c>
      <c r="U17" s="49">
        <f>SUM(U13:U16)</f>
        <v>1</v>
      </c>
      <c r="X17" s="48" t="s">
        <v>24</v>
      </c>
      <c r="Y17" s="55">
        <f>SUM(Y13:Y16)</f>
        <v>326</v>
      </c>
      <c r="Z17" s="55">
        <f>SUM(Z13:Z16)</f>
        <v>284</v>
      </c>
      <c r="AA17" s="55">
        <f>SUM(AA13:AA16)</f>
        <v>245</v>
      </c>
      <c r="AB17" s="55">
        <f>SUM(AB13:AB16)</f>
        <v>145</v>
      </c>
      <c r="AC17" s="55">
        <f>SUM(AC13:AC16)</f>
        <v>1000</v>
      </c>
      <c r="AE17" s="43" t="str">
        <f>X16</f>
        <v>Lainnya</v>
      </c>
      <c r="AF17" s="44">
        <f>COUNTIF(D$13:D$1012,AE17)</f>
        <v>142</v>
      </c>
      <c r="AG17" s="45">
        <f t="shared" si="6"/>
        <v>0.14199999999999999</v>
      </c>
      <c r="AH17" s="50">
        <f>COUNTIF(C$13:C$1012,AE17)</f>
        <v>145</v>
      </c>
      <c r="AI17" s="45">
        <f t="shared" si="7"/>
        <v>0.14499999999999999</v>
      </c>
      <c r="AJ17" s="51">
        <f t="shared" si="8"/>
        <v>3.0000000000000027E-3</v>
      </c>
      <c r="AK17" s="52" t="str">
        <f t="shared" si="9"/>
        <v xml:space="preserve"> Naik sebesar 0,30%</v>
      </c>
    </row>
    <row r="18" spans="2:45" x14ac:dyDescent="0.25">
      <c r="B18" s="17" t="s">
        <v>297</v>
      </c>
      <c r="C18" s="18" t="s">
        <v>6</v>
      </c>
      <c r="D18" s="18" t="s">
        <v>290</v>
      </c>
      <c r="F18" s="18" t="str">
        <f t="shared" si="0"/>
        <v xml:space="preserve"> -</v>
      </c>
      <c r="G18" s="18" t="str">
        <f t="shared" si="0"/>
        <v>Lainnya</v>
      </c>
      <c r="H18" s="18" t="str">
        <f t="shared" si="0"/>
        <v xml:space="preserve"> -</v>
      </c>
      <c r="I18" s="18" t="str">
        <f t="shared" si="0"/>
        <v xml:space="preserve"> -</v>
      </c>
      <c r="K18" s="48" t="s">
        <v>24</v>
      </c>
      <c r="L18" s="53">
        <f t="shared" ref="L18:Q18" si="10">SUM(L14:L17)</f>
        <v>1000</v>
      </c>
      <c r="M18" s="54">
        <f t="shared" si="10"/>
        <v>225</v>
      </c>
      <c r="N18" s="54">
        <f t="shared" si="10"/>
        <v>177</v>
      </c>
      <c r="O18" s="54">
        <f t="shared" si="10"/>
        <v>182</v>
      </c>
      <c r="P18" s="54">
        <f t="shared" si="10"/>
        <v>116</v>
      </c>
      <c r="Q18" s="55">
        <f t="shared" si="10"/>
        <v>700</v>
      </c>
      <c r="AE18" s="56" t="s">
        <v>39</v>
      </c>
      <c r="AF18" s="56">
        <f>SUM(AF14:AF17)</f>
        <v>1000</v>
      </c>
      <c r="AG18" s="49">
        <f>SUM(AG14:AG17)</f>
        <v>1</v>
      </c>
      <c r="AH18" s="57">
        <f>SUM(AH14:AH17)</f>
        <v>1000</v>
      </c>
      <c r="AI18" s="49">
        <f>SUM(AI14:AI17)</f>
        <v>1</v>
      </c>
      <c r="AJ18" s="58"/>
      <c r="AK18" s="59"/>
      <c r="AM18" s="11" t="s">
        <v>40</v>
      </c>
    </row>
    <row r="19" spans="2:45" ht="15" customHeight="1" x14ac:dyDescent="0.25">
      <c r="B19" s="17" t="s">
        <v>298</v>
      </c>
      <c r="C19" s="18" t="s">
        <v>290</v>
      </c>
      <c r="D19" s="18" t="s">
        <v>289</v>
      </c>
      <c r="F19" s="18" t="str">
        <f t="shared" si="0"/>
        <v>Jagung</v>
      </c>
      <c r="G19" s="18" t="str">
        <f t="shared" si="0"/>
        <v xml:space="preserve"> -</v>
      </c>
      <c r="H19" s="18" t="str">
        <f t="shared" si="0"/>
        <v xml:space="preserve"> -</v>
      </c>
      <c r="I19" s="18" t="str">
        <f t="shared" si="0"/>
        <v xml:space="preserve"> -</v>
      </c>
      <c r="X19" s="11" t="s">
        <v>42</v>
      </c>
      <c r="AC19" s="60"/>
      <c r="AM19" s="113" t="str">
        <f>IF(AM13="","","Tingkat elektabilitas parpol "&amp;AM13&amp;" sebesar "&amp;TEXT(AN13,"0,00%")&amp;", sehingga kemungkinan besar yang akan pindah parpol adalah "&amp;TEXT((1-AN13),"0,00%")&amp;". Pemilih kemungkinan akan beralih ke parpol "&amp;AO12&amp;" sebanyak "&amp;TEXT(AO13,"0,00%")&amp;", ke parpol "&amp;AP12&amp;" sebesar "&amp;TEXT(AP13,"0,00%")&amp;" dan beralih ke parpol "&amp;AQ12&amp;" sebesar "&amp;TEXT(AQ13,"0,00%"))</f>
        <v>Tingkat elektabilitas parpol Padi sebesar 32,79%, sehingga kemungkinan besar yang akan pindah parpol adalah 67,21%. Pemilih kemungkinan akan beralih ke parpol Jagung sebanyak 28,25%, ke parpol Kacang sebesar 26,30% dan beralih ke parpol Lainnya sebesar 12,66%</v>
      </c>
      <c r="AN19" s="113"/>
      <c r="AO19" s="113"/>
      <c r="AP19" s="113"/>
      <c r="AQ19" s="113"/>
      <c r="AR19" s="113"/>
      <c r="AS19" s="61"/>
    </row>
    <row r="20" spans="2:45" ht="15.75" x14ac:dyDescent="0.25">
      <c r="B20" s="17" t="s">
        <v>299</v>
      </c>
      <c r="C20" s="18" t="s">
        <v>6</v>
      </c>
      <c r="D20" s="18" t="s">
        <v>6</v>
      </c>
      <c r="F20" s="18" t="str">
        <f t="shared" si="0"/>
        <v xml:space="preserve"> -</v>
      </c>
      <c r="G20" s="18" t="str">
        <f t="shared" si="0"/>
        <v xml:space="preserve"> -</v>
      </c>
      <c r="H20" s="18" t="str">
        <f t="shared" si="0"/>
        <v xml:space="preserve"> -</v>
      </c>
      <c r="I20" s="18" t="str">
        <f t="shared" si="0"/>
        <v xml:space="preserve"> - </v>
      </c>
      <c r="K20" s="62" t="s">
        <v>44</v>
      </c>
      <c r="X20" s="14" t="s">
        <v>26</v>
      </c>
      <c r="Y20" s="15" t="str">
        <f>Y12</f>
        <v>Padi</v>
      </c>
      <c r="Z20" s="15" t="str">
        <f>Z12</f>
        <v>Jagung</v>
      </c>
      <c r="AA20" s="15" t="str">
        <f>AA12</f>
        <v>Kacang</v>
      </c>
      <c r="AB20" s="63" t="str">
        <f>AB12</f>
        <v>Lainnya</v>
      </c>
      <c r="AC20" s="64"/>
      <c r="AM20" s="114"/>
      <c r="AN20" s="114"/>
      <c r="AO20" s="114"/>
      <c r="AP20" s="114"/>
      <c r="AQ20" s="114"/>
      <c r="AR20" s="114"/>
      <c r="AS20" s="61"/>
    </row>
    <row r="21" spans="2:45" ht="15" customHeight="1" x14ac:dyDescent="0.25">
      <c r="B21" s="17" t="s">
        <v>300</v>
      </c>
      <c r="C21" s="18" t="s">
        <v>291</v>
      </c>
      <c r="D21" s="18" t="s">
        <v>6</v>
      </c>
      <c r="F21" s="18" t="str">
        <f t="shared" si="0"/>
        <v xml:space="preserve"> -</v>
      </c>
      <c r="G21" s="18" t="str">
        <f t="shared" si="0"/>
        <v xml:space="preserve"> -</v>
      </c>
      <c r="H21" s="18" t="str">
        <f t="shared" si="0"/>
        <v xml:space="preserve"> -</v>
      </c>
      <c r="I21" s="18" t="str">
        <f t="shared" si="0"/>
        <v>Kacang</v>
      </c>
      <c r="K21" s="95" t="str">
        <f>IF(K14="","","Parpol "&amp;K14&amp;" kehilangan "&amp;Q14&amp;" pemilih, yaitu beralih ke parpol "&amp;N13&amp;" sebanyak "&amp;N14&amp;" orang, ke parpol "&amp;O13&amp;" sebanyak "&amp;O14&amp;" orang dan beralih ke parpol "&amp;P13&amp;" sebanyak "&amp;P14&amp;" orang." )</f>
        <v>Parpol Padi kehilangan 207 pemilih, yaitu beralih ke parpol Jagung sebanyak 87 orang, ke parpol Kacang sebanyak 81 orang dan beralih ke parpol Lainnya sebanyak 39 orang.</v>
      </c>
      <c r="L21" s="96"/>
      <c r="M21" s="96"/>
      <c r="N21" s="96"/>
      <c r="O21" s="96"/>
      <c r="P21" s="96"/>
      <c r="Q21" s="97"/>
      <c r="X21" s="23" t="str">
        <f>X13</f>
        <v>Padi</v>
      </c>
      <c r="Y21" s="32">
        <f t="shared" ref="Y21:AB24" si="11">Y13/Y$17</f>
        <v>0.30981595092024539</v>
      </c>
      <c r="Z21" s="32">
        <f t="shared" si="11"/>
        <v>0.30633802816901406</v>
      </c>
      <c r="AA21" s="32">
        <f t="shared" si="11"/>
        <v>0.33061224489795921</v>
      </c>
      <c r="AB21" s="22">
        <f t="shared" si="11"/>
        <v>0.26896551724137929</v>
      </c>
      <c r="AC21" s="65"/>
      <c r="AM21" s="114"/>
      <c r="AN21" s="114"/>
      <c r="AO21" s="114"/>
      <c r="AP21" s="114"/>
      <c r="AQ21" s="114"/>
      <c r="AR21" s="114"/>
      <c r="AS21" s="61"/>
    </row>
    <row r="22" spans="2:45" x14ac:dyDescent="0.25">
      <c r="B22" s="17" t="s">
        <v>301</v>
      </c>
      <c r="C22" s="18" t="s">
        <v>291</v>
      </c>
      <c r="D22" s="18" t="s">
        <v>289</v>
      </c>
      <c r="F22" s="18" t="str">
        <f t="shared" si="0"/>
        <v>Kacang</v>
      </c>
      <c r="G22" s="18" t="str">
        <f t="shared" si="0"/>
        <v xml:space="preserve"> -</v>
      </c>
      <c r="H22" s="18" t="str">
        <f t="shared" si="0"/>
        <v xml:space="preserve"> -</v>
      </c>
      <c r="I22" s="18" t="str">
        <f t="shared" si="0"/>
        <v xml:space="preserve"> -</v>
      </c>
      <c r="K22" s="98"/>
      <c r="L22" s="99"/>
      <c r="M22" s="99"/>
      <c r="N22" s="99"/>
      <c r="O22" s="99"/>
      <c r="P22" s="99"/>
      <c r="Q22" s="100"/>
      <c r="X22" s="23" t="str">
        <f>X14</f>
        <v>Jagung</v>
      </c>
      <c r="Y22" s="32">
        <f t="shared" si="11"/>
        <v>0.31288343558282211</v>
      </c>
      <c r="Z22" s="32">
        <f t="shared" si="11"/>
        <v>0.37676056338028169</v>
      </c>
      <c r="AA22" s="32">
        <f t="shared" si="11"/>
        <v>0.25714285714285712</v>
      </c>
      <c r="AB22" s="32">
        <f t="shared" si="11"/>
        <v>0.24827586206896551</v>
      </c>
      <c r="AC22" s="65"/>
      <c r="AM22" s="115"/>
      <c r="AN22" s="115"/>
      <c r="AO22" s="115"/>
      <c r="AP22" s="115"/>
      <c r="AQ22" s="115"/>
      <c r="AR22" s="115"/>
      <c r="AS22" s="61"/>
    </row>
    <row r="23" spans="2:45" ht="15" customHeight="1" x14ac:dyDescent="0.25">
      <c r="B23" s="17" t="s">
        <v>302</v>
      </c>
      <c r="C23" s="18" t="s">
        <v>289</v>
      </c>
      <c r="D23" s="18" t="s">
        <v>290</v>
      </c>
      <c r="F23" s="18" t="str">
        <f t="shared" si="0"/>
        <v xml:space="preserve"> -</v>
      </c>
      <c r="G23" s="18" t="str">
        <f t="shared" si="0"/>
        <v>Padi</v>
      </c>
      <c r="H23" s="18" t="str">
        <f t="shared" si="0"/>
        <v xml:space="preserve"> -</v>
      </c>
      <c r="I23" s="18" t="str">
        <f t="shared" si="0"/>
        <v xml:space="preserve"> -</v>
      </c>
      <c r="K23" s="98"/>
      <c r="L23" s="99"/>
      <c r="M23" s="99"/>
      <c r="N23" s="99"/>
      <c r="O23" s="99"/>
      <c r="P23" s="99"/>
      <c r="Q23" s="100"/>
      <c r="X23" s="23" t="str">
        <f>X15</f>
        <v>Kacang</v>
      </c>
      <c r="Y23" s="32">
        <f t="shared" si="11"/>
        <v>0.22392638036809817</v>
      </c>
      <c r="Z23" s="32">
        <f t="shared" si="11"/>
        <v>0.22887323943661972</v>
      </c>
      <c r="AA23" s="32">
        <f t="shared" si="11"/>
        <v>0.25714285714285712</v>
      </c>
      <c r="AB23" s="32">
        <f t="shared" si="11"/>
        <v>0.28275862068965518</v>
      </c>
      <c r="AC23" s="66"/>
      <c r="AM23" s="110" t="str">
        <f>IF(AM14="","","Tingkat elektabilitas parpol "&amp;AO12&amp;" sebesar "&amp;TEXT(AO14,"0,00%")&amp;", sehingga kemungkinan besar yang akan pindah parpol adalah "&amp;TEXT((1-AO14),"0,00%")&amp;". Pemilih kemungkinan akan beralih ke parpol "&amp;AN12&amp;" sebanyak "&amp;TEXT(AN14,"0,00%")&amp;", ke parpol "&amp;AP12&amp;" sebesar "&amp;TEXT(AP14,"0,00%")&amp;" dan beralih ke parpol "&amp;AQ12&amp;" sebesar "&amp;TEXT(AQ14,"0,00%"))</f>
        <v>Tingkat elektabilitas parpol Jagung sebesar 34,74%, sehingga kemungkinan besar yang akan pindah parpol adalah 65,26%. Pemilih kemungkinan akan beralih ke parpol Padi sebanyak 33,12%, ke parpol Kacang sebesar 20,45% dan beralih ke parpol Lainnya sebesar 11,69%</v>
      </c>
      <c r="AN23" s="110"/>
      <c r="AO23" s="110"/>
      <c r="AP23" s="110"/>
      <c r="AQ23" s="110"/>
      <c r="AR23" s="110"/>
    </row>
    <row r="24" spans="2:45" ht="15" customHeight="1" x14ac:dyDescent="0.25">
      <c r="B24" s="17" t="s">
        <v>303</v>
      </c>
      <c r="C24" s="18" t="s">
        <v>291</v>
      </c>
      <c r="D24" s="18" t="s">
        <v>290</v>
      </c>
      <c r="F24" s="18" t="str">
        <f t="shared" si="0"/>
        <v xml:space="preserve"> -</v>
      </c>
      <c r="G24" s="18" t="str">
        <f t="shared" si="0"/>
        <v>Kacang</v>
      </c>
      <c r="H24" s="18" t="str">
        <f t="shared" si="0"/>
        <v xml:space="preserve"> -</v>
      </c>
      <c r="I24" s="18" t="str">
        <f t="shared" si="0"/>
        <v xml:space="preserve"> -</v>
      </c>
      <c r="K24" s="98" t="str">
        <f>IF(K21="","","Namun disisi lain, juga mendapatkan tambahan "&amp;M18&amp;" pemilih baru, yang sebelumnya memilih parpol "&amp;K15&amp;" sebanyak "&amp;M15&amp;" orang, dari parpol "&amp;K16&amp;" sebanyak "&amp;M16&amp;" orang dan dari parpol "&amp;K17&amp;" sebanyak "&amp;M17&amp;" orang.")</f>
        <v>Namun disisi lain, juga mendapatkan tambahan 225 pemilih baru, yang sebelumnya memilih parpol Jagung sebanyak 102 orang, dari parpol Kacang sebanyak 73 orang dan dari parpol Lainnya sebanyak 50 orang.</v>
      </c>
      <c r="L24" s="99"/>
      <c r="M24" s="99"/>
      <c r="N24" s="99"/>
      <c r="O24" s="99"/>
      <c r="P24" s="99"/>
      <c r="Q24" s="100"/>
      <c r="X24" s="46" t="str">
        <f>X16</f>
        <v>Lainnya</v>
      </c>
      <c r="Y24" s="45">
        <f t="shared" si="11"/>
        <v>0.15337423312883436</v>
      </c>
      <c r="Z24" s="45">
        <f t="shared" si="11"/>
        <v>8.8028169014084501E-2</v>
      </c>
      <c r="AA24" s="45">
        <f t="shared" si="11"/>
        <v>0.15510204081632653</v>
      </c>
      <c r="AB24" s="45">
        <f t="shared" si="11"/>
        <v>0.2</v>
      </c>
      <c r="AC24" s="65"/>
      <c r="AM24" s="111"/>
      <c r="AN24" s="111"/>
      <c r="AO24" s="111"/>
      <c r="AP24" s="111"/>
      <c r="AQ24" s="111"/>
      <c r="AR24" s="111"/>
    </row>
    <row r="25" spans="2:45" ht="15" customHeight="1" x14ac:dyDescent="0.25">
      <c r="B25" s="17" t="s">
        <v>304</v>
      </c>
      <c r="C25" s="18" t="s">
        <v>290</v>
      </c>
      <c r="D25" s="18" t="s">
        <v>290</v>
      </c>
      <c r="F25" s="18" t="str">
        <f t="shared" si="0"/>
        <v xml:space="preserve"> -</v>
      </c>
      <c r="G25" s="18" t="str">
        <f t="shared" si="0"/>
        <v xml:space="preserve"> - </v>
      </c>
      <c r="H25" s="18" t="str">
        <f t="shared" si="0"/>
        <v xml:space="preserve"> -</v>
      </c>
      <c r="I25" s="18" t="str">
        <f t="shared" si="0"/>
        <v xml:space="preserve"> -</v>
      </c>
      <c r="K25" s="98"/>
      <c r="L25" s="99"/>
      <c r="M25" s="99"/>
      <c r="N25" s="99"/>
      <c r="O25" s="99"/>
      <c r="P25" s="99"/>
      <c r="Q25" s="100"/>
      <c r="X25" s="48" t="s">
        <v>24</v>
      </c>
      <c r="Y25" s="49">
        <f>SUM(Y21:Y24)</f>
        <v>1</v>
      </c>
      <c r="Z25" s="49">
        <f>SUM(Z21:Z24)</f>
        <v>1</v>
      </c>
      <c r="AA25" s="49">
        <f>SUM(AA21:AA24)</f>
        <v>0.99999999999999989</v>
      </c>
      <c r="AB25" s="49">
        <f>SUM(AB21:AB24)</f>
        <v>1</v>
      </c>
      <c r="AC25" s="65"/>
      <c r="AM25" s="111"/>
      <c r="AN25" s="111"/>
      <c r="AO25" s="111"/>
      <c r="AP25" s="111"/>
      <c r="AQ25" s="111"/>
      <c r="AR25" s="111"/>
    </row>
    <row r="26" spans="2:45" ht="15" customHeight="1" x14ac:dyDescent="0.25">
      <c r="B26" s="17" t="s">
        <v>305</v>
      </c>
      <c r="C26" s="18" t="s">
        <v>289</v>
      </c>
      <c r="D26" s="18" t="s">
        <v>289</v>
      </c>
      <c r="F26" s="18" t="str">
        <f t="shared" si="0"/>
        <v xml:space="preserve"> - </v>
      </c>
      <c r="G26" s="18" t="str">
        <f t="shared" si="0"/>
        <v xml:space="preserve"> -</v>
      </c>
      <c r="H26" s="18" t="str">
        <f t="shared" si="0"/>
        <v xml:space="preserve"> -</v>
      </c>
      <c r="I26" s="18" t="str">
        <f t="shared" si="0"/>
        <v xml:space="preserve"> -</v>
      </c>
      <c r="K26" s="98"/>
      <c r="L26" s="99"/>
      <c r="M26" s="99"/>
      <c r="N26" s="99"/>
      <c r="O26" s="99"/>
      <c r="P26" s="99"/>
      <c r="Q26" s="100"/>
      <c r="AM26" s="112"/>
      <c r="AN26" s="112"/>
      <c r="AO26" s="112"/>
      <c r="AP26" s="112"/>
      <c r="AQ26" s="112"/>
      <c r="AR26" s="112"/>
    </row>
    <row r="27" spans="2:45" ht="15" customHeight="1" x14ac:dyDescent="0.25">
      <c r="B27" s="17" t="s">
        <v>306</v>
      </c>
      <c r="C27" s="18" t="s">
        <v>289</v>
      </c>
      <c r="D27" s="18" t="s">
        <v>290</v>
      </c>
      <c r="F27" s="18" t="str">
        <f t="shared" si="0"/>
        <v xml:space="preserve"> -</v>
      </c>
      <c r="G27" s="18" t="str">
        <f t="shared" si="0"/>
        <v>Padi</v>
      </c>
      <c r="H27" s="18" t="str">
        <f t="shared" si="0"/>
        <v xml:space="preserve"> -</v>
      </c>
      <c r="I27" s="18" t="str">
        <f t="shared" si="0"/>
        <v xml:space="preserve"> -</v>
      </c>
      <c r="K27" s="30"/>
      <c r="L27" s="18"/>
      <c r="M27" s="18"/>
      <c r="N27" s="18"/>
      <c r="O27" s="18"/>
      <c r="P27" s="18"/>
      <c r="Q27" s="42"/>
      <c r="AM27" s="107" t="str">
        <f>IF(AM15="","","Tingkat elektabilitas parpol "&amp;AP12&amp;" sebesar "&amp;TEXT(AP15,"0,00%")&amp;", sehingga kemungkinan besar yang akan pindah parpol adalah "&amp;TEXT((1-AP15),"0,00%")&amp;". Pemilih kemungkinan akan beralih ke parpol "&amp;AN12&amp;" sebanyak "&amp;TEXT(AN15,"0,00%")&amp;", ke parpol "&amp;AO12&amp;" sebesar "&amp;TEXT(AO15,"0,00%")&amp;" dan beralih ke parpol "&amp;AQ12&amp;" sebesar "&amp;TEXT(AQ15,"0,00%"))</f>
        <v>Tingkat elektabilitas parpol Kacang sebesar 26,03%, sehingga kemungkinan besar yang akan pindah parpol adalah 73,97%. Pemilih kemungkinan akan beralih ke parpol Padi sebanyak 30,17%, ke parpol Jagung sebesar 26,86% dan beralih ke parpol Lainnya sebesar 16,94%</v>
      </c>
      <c r="AN27" s="107"/>
      <c r="AO27" s="107"/>
      <c r="AP27" s="107"/>
      <c r="AQ27" s="107"/>
      <c r="AR27" s="107"/>
    </row>
    <row r="28" spans="2:45" ht="15.75" customHeight="1" x14ac:dyDescent="0.25">
      <c r="B28" s="17" t="s">
        <v>307</v>
      </c>
      <c r="C28" s="18" t="s">
        <v>289</v>
      </c>
      <c r="D28" s="18" t="s">
        <v>289</v>
      </c>
      <c r="F28" s="18" t="str">
        <f t="shared" si="0"/>
        <v xml:space="preserve"> - </v>
      </c>
      <c r="G28" s="18" t="str">
        <f t="shared" si="0"/>
        <v xml:space="preserve"> -</v>
      </c>
      <c r="H28" s="18" t="str">
        <f t="shared" si="0"/>
        <v xml:space="preserve"> -</v>
      </c>
      <c r="I28" s="18" t="str">
        <f t="shared" si="0"/>
        <v xml:space="preserve"> -</v>
      </c>
      <c r="K28" s="89" t="str">
        <f>IF(K15="","","Parpol "&amp;K15&amp;" kehilangan "&amp;Q15&amp;" pemilih, yaitu beralih ke parpol "&amp;M13&amp;" sebanyak "&amp;M15&amp;" orang, ke parpol "&amp;O13&amp;" sebanyak "&amp;O15&amp;" orang dan beralih ke parpol "&amp;P13&amp;" sebanyak "&amp;P15&amp;" orang." )</f>
        <v>Parpol Jagung kehilangan 201 pemilih, yaitu beralih ke parpol Padi sebanyak 102 orang, ke parpol Kacang sebanyak 63 orang dan beralih ke parpol Lainnya sebanyak 36 orang.</v>
      </c>
      <c r="L28" s="90"/>
      <c r="M28" s="90"/>
      <c r="N28" s="90"/>
      <c r="O28" s="90"/>
      <c r="P28" s="90"/>
      <c r="Q28" s="91"/>
      <c r="AM28" s="108"/>
      <c r="AN28" s="108"/>
      <c r="AO28" s="108"/>
      <c r="AP28" s="108"/>
      <c r="AQ28" s="108"/>
      <c r="AR28" s="108"/>
    </row>
    <row r="29" spans="2:45" ht="15.75" customHeight="1" x14ac:dyDescent="0.25">
      <c r="B29" s="17" t="s">
        <v>308</v>
      </c>
      <c r="C29" s="18" t="s">
        <v>289</v>
      </c>
      <c r="D29" s="18" t="s">
        <v>6</v>
      </c>
      <c r="F29" s="18" t="str">
        <f t="shared" si="0"/>
        <v xml:space="preserve"> -</v>
      </c>
      <c r="G29" s="18" t="str">
        <f t="shared" si="0"/>
        <v xml:space="preserve"> -</v>
      </c>
      <c r="H29" s="18" t="str">
        <f t="shared" si="0"/>
        <v xml:space="preserve"> -</v>
      </c>
      <c r="I29" s="18" t="str">
        <f t="shared" si="0"/>
        <v>Padi</v>
      </c>
      <c r="K29" s="89"/>
      <c r="L29" s="90"/>
      <c r="M29" s="90"/>
      <c r="N29" s="90"/>
      <c r="O29" s="90"/>
      <c r="P29" s="90"/>
      <c r="Q29" s="91"/>
      <c r="AM29" s="108"/>
      <c r="AN29" s="108"/>
      <c r="AO29" s="108"/>
      <c r="AP29" s="108"/>
      <c r="AQ29" s="108"/>
      <c r="AR29" s="108"/>
    </row>
    <row r="30" spans="2:45" ht="15.75" customHeight="1" x14ac:dyDescent="0.25">
      <c r="B30" s="17" t="s">
        <v>309</v>
      </c>
      <c r="C30" s="18" t="s">
        <v>289</v>
      </c>
      <c r="D30" s="18" t="s">
        <v>289</v>
      </c>
      <c r="F30" s="18" t="str">
        <f t="shared" si="0"/>
        <v xml:space="preserve"> - </v>
      </c>
      <c r="G30" s="18" t="str">
        <f t="shared" si="0"/>
        <v xml:space="preserve"> -</v>
      </c>
      <c r="H30" s="18" t="str">
        <f t="shared" si="0"/>
        <v xml:space="preserve"> -</v>
      </c>
      <c r="I30" s="18" t="str">
        <f t="shared" si="0"/>
        <v xml:space="preserve"> -</v>
      </c>
      <c r="K30" s="89"/>
      <c r="L30" s="90"/>
      <c r="M30" s="90"/>
      <c r="N30" s="90"/>
      <c r="O30" s="90"/>
      <c r="P30" s="90"/>
      <c r="Q30" s="91"/>
      <c r="AM30" s="109"/>
      <c r="AN30" s="109"/>
      <c r="AO30" s="109"/>
      <c r="AP30" s="109"/>
      <c r="AQ30" s="109"/>
      <c r="AR30" s="109"/>
    </row>
    <row r="31" spans="2:45" ht="15.75" customHeight="1" x14ac:dyDescent="0.25">
      <c r="B31" s="17" t="s">
        <v>310</v>
      </c>
      <c r="C31" s="18" t="s">
        <v>289</v>
      </c>
      <c r="D31" s="18" t="s">
        <v>290</v>
      </c>
      <c r="F31" s="18" t="str">
        <f t="shared" si="0"/>
        <v xml:space="preserve"> -</v>
      </c>
      <c r="G31" s="18" t="str">
        <f t="shared" si="0"/>
        <v>Padi</v>
      </c>
      <c r="H31" s="18" t="str">
        <f t="shared" si="0"/>
        <v xml:space="preserve"> -</v>
      </c>
      <c r="I31" s="18" t="str">
        <f t="shared" si="0"/>
        <v xml:space="preserve"> -</v>
      </c>
      <c r="K31" s="89" t="str">
        <f>IF(K28="","","Namun disisi lain, juga mendapatkan tambahan "&amp;N18&amp;" pemilih baru, yang sebelumnya memilih parpol "&amp;K14&amp;" sebanyak "&amp;N14&amp;" orang, dari parpol "&amp;K16&amp;" sebanyak "&amp;N16&amp;" orang dan dari parpol "&amp;K17&amp;" sebanyak "&amp;N17&amp;" orang." )</f>
        <v>Namun disisi lain, juga mendapatkan tambahan 177 pemilih baru, yang sebelumnya memilih parpol Padi sebanyak 87 orang, dari parpol Kacang sebanyak 65 orang dan dari parpol Lainnya sebanyak 25 orang.</v>
      </c>
      <c r="L31" s="90"/>
      <c r="M31" s="90"/>
      <c r="N31" s="90"/>
      <c r="O31" s="90"/>
      <c r="P31" s="90"/>
      <c r="Q31" s="91"/>
      <c r="AM31" s="104" t="str">
        <f>IF(AM16="","","Tingkat elektabilitas parpol "&amp;AQ12&amp;" sebesar "&amp;TEXT(AQ16,"0,00%")&amp;", sehingga kemungkinan besar yang akan pindah parpol adalah "&amp;TEXT((1-AQ16),"0,00%")&amp;". Pemilih kemungkinan akan beralih ke parpol "&amp;AN12&amp;" sebanyak "&amp;TEXT(AN16,"0,00%")&amp;", ke parpol "&amp;AO12&amp;" sebesar "&amp;TEXT(AO16,"0,00%")&amp;" dan beralih ke parpol "&amp;AP12&amp;" sebesar "&amp;TEXT(AP16,"0,00%"))</f>
        <v>Tingkat elektabilitas parpol Lainnya sebesar 20,42%, sehingga kemungkinan besar yang akan pindah parpol adalah 79,58%. Pemilih kemungkinan akan beralih ke parpol Padi sebanyak 35,21%, ke parpol Jagung sebesar 17,61% dan beralih ke parpol Kacang sebesar 26,76%</v>
      </c>
      <c r="AN31" s="104"/>
      <c r="AO31" s="104"/>
      <c r="AP31" s="104"/>
      <c r="AQ31" s="104"/>
      <c r="AR31" s="104"/>
    </row>
    <row r="32" spans="2:45" x14ac:dyDescent="0.25">
      <c r="B32" s="17" t="s">
        <v>311</v>
      </c>
      <c r="C32" s="18" t="s">
        <v>290</v>
      </c>
      <c r="D32" s="18" t="s">
        <v>290</v>
      </c>
      <c r="F32" s="18" t="str">
        <f t="shared" si="0"/>
        <v xml:space="preserve"> -</v>
      </c>
      <c r="G32" s="18" t="str">
        <f t="shared" si="0"/>
        <v xml:space="preserve"> - </v>
      </c>
      <c r="H32" s="18" t="str">
        <f t="shared" si="0"/>
        <v xml:space="preserve"> -</v>
      </c>
      <c r="I32" s="18" t="str">
        <f t="shared" si="0"/>
        <v xml:space="preserve"> -</v>
      </c>
      <c r="K32" s="89"/>
      <c r="L32" s="90"/>
      <c r="M32" s="90"/>
      <c r="N32" s="90"/>
      <c r="O32" s="90"/>
      <c r="P32" s="90"/>
      <c r="Q32" s="91"/>
      <c r="AM32" s="105"/>
      <c r="AN32" s="105"/>
      <c r="AO32" s="105"/>
      <c r="AP32" s="105"/>
      <c r="AQ32" s="105"/>
      <c r="AR32" s="105"/>
    </row>
    <row r="33" spans="2:50" ht="15" customHeight="1" x14ac:dyDescent="0.25">
      <c r="B33" s="17" t="s">
        <v>312</v>
      </c>
      <c r="C33" s="18" t="s">
        <v>289</v>
      </c>
      <c r="D33" s="18" t="s">
        <v>290</v>
      </c>
      <c r="F33" s="18" t="str">
        <f t="shared" ref="F33:I52" si="12">IF($D33&lt;&gt;F$11," -",IF(AND(F$11=$D33,F$11=$C33)," - ",$C33))</f>
        <v xml:space="preserve"> -</v>
      </c>
      <c r="G33" s="18" t="str">
        <f t="shared" si="12"/>
        <v>Padi</v>
      </c>
      <c r="H33" s="18" t="str">
        <f t="shared" si="12"/>
        <v xml:space="preserve"> -</v>
      </c>
      <c r="I33" s="18" t="str">
        <f t="shared" si="12"/>
        <v xml:space="preserve"> -</v>
      </c>
      <c r="K33" s="89"/>
      <c r="L33" s="90"/>
      <c r="M33" s="90"/>
      <c r="N33" s="90"/>
      <c r="O33" s="90"/>
      <c r="P33" s="90"/>
      <c r="Q33" s="91"/>
      <c r="AM33" s="105"/>
      <c r="AN33" s="105"/>
      <c r="AO33" s="105"/>
      <c r="AP33" s="105"/>
      <c r="AQ33" s="105"/>
      <c r="AR33" s="105"/>
    </row>
    <row r="34" spans="2:50" x14ac:dyDescent="0.25">
      <c r="B34" s="17" t="s">
        <v>313</v>
      </c>
      <c r="C34" s="18" t="s">
        <v>291</v>
      </c>
      <c r="D34" s="18" t="s">
        <v>290</v>
      </c>
      <c r="F34" s="18" t="str">
        <f t="shared" si="12"/>
        <v xml:space="preserve"> -</v>
      </c>
      <c r="G34" s="18" t="str">
        <f t="shared" si="12"/>
        <v>Kacang</v>
      </c>
      <c r="H34" s="18" t="str">
        <f t="shared" si="12"/>
        <v xml:space="preserve"> -</v>
      </c>
      <c r="I34" s="18" t="str">
        <f t="shared" si="12"/>
        <v xml:space="preserve"> -</v>
      </c>
      <c r="K34" s="30"/>
      <c r="L34" s="18"/>
      <c r="M34" s="18"/>
      <c r="N34" s="18"/>
      <c r="O34" s="18"/>
      <c r="P34" s="18"/>
      <c r="Q34" s="42"/>
      <c r="X34" s="5"/>
      <c r="Y34" s="67"/>
      <c r="Z34" s="67"/>
      <c r="AA34" s="67"/>
      <c r="AB34" s="67"/>
      <c r="AC34" s="67"/>
      <c r="AM34" s="106"/>
      <c r="AN34" s="106"/>
      <c r="AO34" s="106"/>
      <c r="AP34" s="106"/>
      <c r="AQ34" s="106"/>
      <c r="AR34" s="106"/>
    </row>
    <row r="35" spans="2:50" x14ac:dyDescent="0.25">
      <c r="B35" s="17" t="s">
        <v>314</v>
      </c>
      <c r="C35" s="18" t="s">
        <v>291</v>
      </c>
      <c r="D35" s="18" t="s">
        <v>290</v>
      </c>
      <c r="F35" s="18" t="str">
        <f t="shared" si="12"/>
        <v xml:space="preserve"> -</v>
      </c>
      <c r="G35" s="18" t="str">
        <f t="shared" si="12"/>
        <v>Kacang</v>
      </c>
      <c r="H35" s="18" t="str">
        <f t="shared" si="12"/>
        <v xml:space="preserve"> -</v>
      </c>
      <c r="I35" s="18" t="str">
        <f t="shared" si="12"/>
        <v xml:space="preserve"> -</v>
      </c>
      <c r="K35" s="101" t="str">
        <f>IF(K16="","","Parpol "&amp;K16&amp;" kehilangan "&amp;Q16&amp;" pemilih pemilih, yaitu beralih ke parpol "&amp;M13&amp;" sebanyak "&amp;TEXT(M16,"#.##0")&amp;" orang, ke parpol "&amp;N13&amp;" sebanyak "&amp;TEXT(N16,"#.##0")&amp;" orang dan beralih ke parpol "&amp;P13&amp;" sebanyak "&amp;TEXT(P16,"#.##0")&amp;" orang." )</f>
        <v>Parpol Kacang kehilangan 179 pemilih pemilih, yaitu beralih ke parpol Padi sebanyak 73 orang, ke parpol Jagung sebanyak 65 orang dan beralih ke parpol Lainnya sebanyak 41 orang.</v>
      </c>
      <c r="L35" s="102"/>
      <c r="M35" s="102"/>
      <c r="N35" s="102"/>
      <c r="O35" s="102"/>
      <c r="P35" s="102"/>
      <c r="Q35" s="103"/>
      <c r="AM35" s="61"/>
      <c r="AN35" s="61"/>
      <c r="AO35" s="61"/>
      <c r="AP35" s="61"/>
      <c r="AQ35" s="61"/>
      <c r="AR35" s="61"/>
    </row>
    <row r="36" spans="2:50" x14ac:dyDescent="0.25">
      <c r="B36" s="17" t="s">
        <v>315</v>
      </c>
      <c r="C36" s="18" t="s">
        <v>290</v>
      </c>
      <c r="D36" s="18" t="s">
        <v>290</v>
      </c>
      <c r="F36" s="18" t="str">
        <f t="shared" si="12"/>
        <v xml:space="preserve"> -</v>
      </c>
      <c r="G36" s="18" t="str">
        <f t="shared" si="12"/>
        <v xml:space="preserve"> - </v>
      </c>
      <c r="H36" s="18" t="str">
        <f t="shared" si="12"/>
        <v xml:space="preserve"> -</v>
      </c>
      <c r="I36" s="18" t="str">
        <f t="shared" si="12"/>
        <v xml:space="preserve"> -</v>
      </c>
      <c r="K36" s="101"/>
      <c r="L36" s="102"/>
      <c r="M36" s="102"/>
      <c r="N36" s="102"/>
      <c r="O36" s="102"/>
      <c r="P36" s="102"/>
      <c r="Q36" s="103"/>
      <c r="AM36" s="61"/>
      <c r="AN36" s="61"/>
      <c r="AO36" s="61"/>
      <c r="AP36" s="61"/>
      <c r="AQ36" s="61"/>
      <c r="AR36" s="61"/>
    </row>
    <row r="37" spans="2:50" x14ac:dyDescent="0.25">
      <c r="B37" s="17" t="s">
        <v>316</v>
      </c>
      <c r="C37" s="18" t="s">
        <v>289</v>
      </c>
      <c r="D37" s="18" t="s">
        <v>6</v>
      </c>
      <c r="F37" s="18" t="str">
        <f t="shared" si="12"/>
        <v xml:space="preserve"> -</v>
      </c>
      <c r="G37" s="18" t="str">
        <f t="shared" si="12"/>
        <v xml:space="preserve"> -</v>
      </c>
      <c r="H37" s="18" t="str">
        <f t="shared" si="12"/>
        <v xml:space="preserve"> -</v>
      </c>
      <c r="I37" s="18" t="str">
        <f t="shared" si="12"/>
        <v>Padi</v>
      </c>
      <c r="K37" s="101"/>
      <c r="L37" s="102"/>
      <c r="M37" s="102"/>
      <c r="N37" s="102"/>
      <c r="O37" s="102"/>
      <c r="P37" s="102"/>
      <c r="Q37" s="103"/>
      <c r="AM37" s="61"/>
      <c r="AN37" s="61"/>
      <c r="AO37" s="61"/>
      <c r="AP37" s="61"/>
      <c r="AQ37" s="61"/>
      <c r="AR37" s="61"/>
    </row>
    <row r="38" spans="2:50" x14ac:dyDescent="0.25">
      <c r="B38" s="17" t="s">
        <v>317</v>
      </c>
      <c r="C38" s="18" t="s">
        <v>290</v>
      </c>
      <c r="D38" s="18" t="s">
        <v>290</v>
      </c>
      <c r="F38" s="18" t="str">
        <f t="shared" si="12"/>
        <v xml:space="preserve"> -</v>
      </c>
      <c r="G38" s="18" t="str">
        <f t="shared" si="12"/>
        <v xml:space="preserve"> - </v>
      </c>
      <c r="H38" s="18" t="str">
        <f t="shared" si="12"/>
        <v xml:space="preserve"> -</v>
      </c>
      <c r="I38" s="18" t="str">
        <f t="shared" si="12"/>
        <v xml:space="preserve"> -</v>
      </c>
      <c r="K38" s="98" t="str">
        <f>IF(K35="","","Namun disisi lain, juga mendapatkan tambahan "&amp;O18&amp;" pemilih baru, yang sebelumnya memilih parpol "&amp;K14&amp;" sebanyak "&amp;O14&amp;" orang, dari parpol "&amp;K15&amp;" sebanyak "&amp;O15&amp;" orang dan dari parpol "&amp;K17&amp;" sebanyak "&amp;O17&amp;" orang." )</f>
        <v>Namun disisi lain, juga mendapatkan tambahan 182 pemilih baru, yang sebelumnya memilih parpol Padi sebanyak 81 orang, dari parpol Jagung sebanyak 63 orang dan dari parpol Lainnya sebanyak 38 orang.</v>
      </c>
      <c r="L38" s="99"/>
      <c r="M38" s="99"/>
      <c r="N38" s="99"/>
      <c r="O38" s="99"/>
      <c r="P38" s="99"/>
      <c r="Q38" s="100"/>
      <c r="AM38" s="61"/>
      <c r="AN38" s="61"/>
      <c r="AO38" s="61"/>
      <c r="AP38" s="61"/>
      <c r="AQ38" s="61"/>
      <c r="AR38" s="61"/>
      <c r="AS38" s="5"/>
      <c r="AT38" s="5"/>
      <c r="AU38" s="5"/>
      <c r="AV38" s="5"/>
      <c r="AW38" s="5"/>
      <c r="AX38" s="5"/>
    </row>
    <row r="39" spans="2:50" x14ac:dyDescent="0.25">
      <c r="B39" s="17" t="s">
        <v>318</v>
      </c>
      <c r="C39" s="18" t="s">
        <v>289</v>
      </c>
      <c r="D39" s="18" t="s">
        <v>290</v>
      </c>
      <c r="F39" s="18" t="str">
        <f t="shared" si="12"/>
        <v xml:space="preserve"> -</v>
      </c>
      <c r="G39" s="18" t="str">
        <f t="shared" si="12"/>
        <v>Padi</v>
      </c>
      <c r="H39" s="18" t="str">
        <f t="shared" si="12"/>
        <v xml:space="preserve"> -</v>
      </c>
      <c r="I39" s="18" t="str">
        <f t="shared" si="12"/>
        <v xml:space="preserve"> -</v>
      </c>
      <c r="K39" s="98"/>
      <c r="L39" s="99"/>
      <c r="M39" s="99"/>
      <c r="N39" s="99"/>
      <c r="O39" s="99"/>
      <c r="P39" s="99"/>
      <c r="Q39" s="100"/>
      <c r="AM39" s="61"/>
      <c r="AN39" s="61"/>
      <c r="AO39" s="61"/>
      <c r="AP39" s="61"/>
      <c r="AQ39" s="61"/>
      <c r="AR39" s="61"/>
      <c r="AS39" s="5"/>
      <c r="AT39" s="5"/>
      <c r="AU39" s="5"/>
      <c r="AV39" s="5"/>
      <c r="AW39" s="5"/>
      <c r="AX39" s="5"/>
    </row>
    <row r="40" spans="2:50" ht="15" customHeight="1" x14ac:dyDescent="0.25">
      <c r="B40" s="17" t="s">
        <v>319</v>
      </c>
      <c r="C40" s="18" t="s">
        <v>289</v>
      </c>
      <c r="D40" s="18" t="s">
        <v>290</v>
      </c>
      <c r="F40" s="18" t="str">
        <f t="shared" si="12"/>
        <v xml:space="preserve"> -</v>
      </c>
      <c r="G40" s="18" t="str">
        <f t="shared" si="12"/>
        <v>Padi</v>
      </c>
      <c r="H40" s="18" t="str">
        <f t="shared" si="12"/>
        <v xml:space="preserve"> -</v>
      </c>
      <c r="I40" s="18" t="str">
        <f t="shared" si="12"/>
        <v xml:space="preserve"> -</v>
      </c>
      <c r="K40" s="98"/>
      <c r="L40" s="99"/>
      <c r="M40" s="99"/>
      <c r="N40" s="99"/>
      <c r="O40" s="99"/>
      <c r="P40" s="99"/>
      <c r="Q40" s="100"/>
      <c r="AM40" s="5"/>
      <c r="AN40" s="61"/>
      <c r="AO40" s="61"/>
      <c r="AP40" s="61"/>
      <c r="AQ40" s="61"/>
      <c r="AR40" s="61"/>
      <c r="AS40" s="5"/>
      <c r="AT40" s="5"/>
      <c r="AU40" s="5"/>
      <c r="AV40" s="5"/>
      <c r="AW40" s="5"/>
      <c r="AX40" s="5"/>
    </row>
    <row r="41" spans="2:50" x14ac:dyDescent="0.25">
      <c r="B41" s="17" t="s">
        <v>320</v>
      </c>
      <c r="C41" s="18" t="s">
        <v>6</v>
      </c>
      <c r="D41" s="18" t="s">
        <v>6</v>
      </c>
      <c r="F41" s="18" t="str">
        <f t="shared" si="12"/>
        <v xml:space="preserve"> -</v>
      </c>
      <c r="G41" s="18" t="str">
        <f t="shared" si="12"/>
        <v xml:space="preserve"> -</v>
      </c>
      <c r="H41" s="18" t="str">
        <f t="shared" si="12"/>
        <v xml:space="preserve"> -</v>
      </c>
      <c r="I41" s="18" t="str">
        <f t="shared" si="12"/>
        <v xml:space="preserve"> - </v>
      </c>
      <c r="K41" s="30"/>
      <c r="L41" s="18"/>
      <c r="M41" s="18"/>
      <c r="N41" s="18"/>
      <c r="O41" s="18"/>
      <c r="P41" s="18"/>
      <c r="Q41" s="42"/>
      <c r="AM41" s="61"/>
      <c r="AN41" s="61"/>
      <c r="AO41" s="61"/>
      <c r="AP41" s="61"/>
      <c r="AQ41" s="61"/>
      <c r="AR41" s="61"/>
      <c r="AS41" s="5"/>
      <c r="AT41" s="5"/>
      <c r="AU41" s="5"/>
      <c r="AV41" s="5"/>
      <c r="AW41" s="5"/>
      <c r="AX41" s="5"/>
    </row>
    <row r="42" spans="2:50" x14ac:dyDescent="0.25">
      <c r="B42" s="17" t="s">
        <v>321</v>
      </c>
      <c r="C42" s="18" t="s">
        <v>6</v>
      </c>
      <c r="D42" s="18" t="s">
        <v>6</v>
      </c>
      <c r="F42" s="18" t="str">
        <f t="shared" si="12"/>
        <v xml:space="preserve"> -</v>
      </c>
      <c r="G42" s="18" t="str">
        <f t="shared" si="12"/>
        <v xml:space="preserve"> -</v>
      </c>
      <c r="H42" s="18" t="str">
        <f t="shared" si="12"/>
        <v xml:space="preserve"> -</v>
      </c>
      <c r="I42" s="18" t="str">
        <f t="shared" si="12"/>
        <v xml:space="preserve"> - </v>
      </c>
      <c r="K42" s="86" t="str">
        <f>IF(K35="","","Parpol "&amp;K17&amp;" kehilangan "&amp;Q17&amp;" pemilih, yaitu beralih ke parpol "&amp;M13&amp;" sebanyak "&amp;M17&amp;" orang, ke parpol "&amp;N13&amp;" sebanyak "&amp;N17&amp;" orang dan beralih ke parpol "&amp;O13&amp;" sebanyak "&amp;O17&amp;" orang." )</f>
        <v>Parpol Lainnya kehilangan 113 pemilih, yaitu beralih ke parpol Padi sebanyak 50 orang, ke parpol Jagung sebanyak 25 orang dan beralih ke parpol Kacang sebanyak 38 orang.</v>
      </c>
      <c r="L42" s="87"/>
      <c r="M42" s="87"/>
      <c r="N42" s="87"/>
      <c r="O42" s="87"/>
      <c r="P42" s="87"/>
      <c r="Q42" s="88"/>
      <c r="AM42" s="61"/>
      <c r="AN42" s="61"/>
      <c r="AO42" s="61"/>
      <c r="AP42" s="61"/>
      <c r="AQ42" s="61"/>
      <c r="AR42" s="61"/>
      <c r="AS42" s="5"/>
      <c r="AT42" s="5"/>
      <c r="AU42" s="5"/>
      <c r="AV42" s="5"/>
      <c r="AW42" s="5"/>
      <c r="AX42" s="5"/>
    </row>
    <row r="43" spans="2:50" x14ac:dyDescent="0.25">
      <c r="B43" s="17" t="s">
        <v>322</v>
      </c>
      <c r="C43" s="18" t="s">
        <v>289</v>
      </c>
      <c r="D43" s="18" t="s">
        <v>290</v>
      </c>
      <c r="F43" s="18" t="str">
        <f t="shared" si="12"/>
        <v xml:space="preserve"> -</v>
      </c>
      <c r="G43" s="18" t="str">
        <f t="shared" si="12"/>
        <v>Padi</v>
      </c>
      <c r="H43" s="18" t="str">
        <f t="shared" si="12"/>
        <v xml:space="preserve"> -</v>
      </c>
      <c r="I43" s="18" t="str">
        <f t="shared" si="12"/>
        <v xml:space="preserve"> -</v>
      </c>
      <c r="K43" s="86"/>
      <c r="L43" s="87"/>
      <c r="M43" s="87"/>
      <c r="N43" s="87"/>
      <c r="O43" s="87"/>
      <c r="P43" s="87"/>
      <c r="Q43" s="88"/>
      <c r="AM43" s="61"/>
      <c r="AN43" s="61"/>
      <c r="AO43" s="61"/>
      <c r="AP43" s="61"/>
      <c r="AQ43" s="61"/>
      <c r="AR43" s="61"/>
      <c r="AS43" s="5"/>
      <c r="AT43" s="5"/>
      <c r="AU43" s="5"/>
      <c r="AV43" s="5"/>
      <c r="AW43" s="5"/>
      <c r="AX43" s="5"/>
    </row>
    <row r="44" spans="2:50" x14ac:dyDescent="0.25">
      <c r="B44" s="17" t="s">
        <v>323</v>
      </c>
      <c r="C44" s="18" t="s">
        <v>6</v>
      </c>
      <c r="D44" s="18" t="s">
        <v>291</v>
      </c>
      <c r="F44" s="18" t="str">
        <f t="shared" si="12"/>
        <v xml:space="preserve"> -</v>
      </c>
      <c r="G44" s="18" t="str">
        <f t="shared" si="12"/>
        <v xml:space="preserve"> -</v>
      </c>
      <c r="H44" s="18" t="str">
        <f t="shared" si="12"/>
        <v>Lainnya</v>
      </c>
      <c r="I44" s="18" t="str">
        <f t="shared" si="12"/>
        <v xml:space="preserve"> -</v>
      </c>
      <c r="K44" s="86"/>
      <c r="L44" s="87"/>
      <c r="M44" s="87"/>
      <c r="N44" s="87"/>
      <c r="O44" s="87"/>
      <c r="P44" s="87"/>
      <c r="Q44" s="88"/>
      <c r="AM44" s="61"/>
      <c r="AN44" s="61"/>
      <c r="AO44" s="61"/>
      <c r="AP44" s="61"/>
      <c r="AQ44" s="61"/>
      <c r="AR44" s="61"/>
      <c r="AS44" s="5"/>
      <c r="AT44" s="5"/>
      <c r="AU44" s="5"/>
      <c r="AV44" s="5"/>
      <c r="AW44" s="5"/>
      <c r="AX44" s="5"/>
    </row>
    <row r="45" spans="2:50" x14ac:dyDescent="0.25">
      <c r="B45" s="17" t="s">
        <v>324</v>
      </c>
      <c r="C45" s="18" t="s">
        <v>291</v>
      </c>
      <c r="D45" s="18" t="s">
        <v>290</v>
      </c>
      <c r="F45" s="18" t="str">
        <f t="shared" si="12"/>
        <v xml:space="preserve"> -</v>
      </c>
      <c r="G45" s="18" t="str">
        <f t="shared" si="12"/>
        <v>Kacang</v>
      </c>
      <c r="H45" s="18" t="str">
        <f t="shared" si="12"/>
        <v xml:space="preserve"> -</v>
      </c>
      <c r="I45" s="18" t="str">
        <f t="shared" si="12"/>
        <v xml:space="preserve"> -</v>
      </c>
      <c r="K45" s="89" t="str">
        <f>IF(K42="","","Namun disisi lain, juga mendapatkan tambahan "&amp;P18&amp;" pemilih baru, yang sebelumnya memilih parpol "&amp;K14&amp;" sebanyak "&amp;P14&amp;" orang, dari parpol "&amp;K15&amp;" sebanyak "&amp;P15&amp;" orang dan dari parpol "&amp;K16&amp;" sebanyak "&amp;P16&amp;" orang." )</f>
        <v>Namun disisi lain, juga mendapatkan tambahan 116 pemilih baru, yang sebelumnya memilih parpol Padi sebanyak 39 orang, dari parpol Jagung sebanyak 36 orang dan dari parpol Kacang sebanyak 41 orang.</v>
      </c>
      <c r="L45" s="90"/>
      <c r="M45" s="90"/>
      <c r="N45" s="90"/>
      <c r="O45" s="90"/>
      <c r="P45" s="90"/>
      <c r="Q45" s="91"/>
      <c r="AM45" s="61"/>
      <c r="AN45" s="61"/>
      <c r="AO45" s="61"/>
      <c r="AP45" s="61"/>
      <c r="AQ45" s="61"/>
      <c r="AR45" s="61"/>
      <c r="AS45" s="5"/>
      <c r="AT45" s="5"/>
      <c r="AU45" s="5"/>
      <c r="AV45" s="5"/>
      <c r="AW45" s="5"/>
      <c r="AX45" s="5"/>
    </row>
    <row r="46" spans="2:50" x14ac:dyDescent="0.25">
      <c r="B46" s="17" t="s">
        <v>325</v>
      </c>
      <c r="C46" s="18" t="s">
        <v>290</v>
      </c>
      <c r="D46" s="18" t="s">
        <v>290</v>
      </c>
      <c r="F46" s="18" t="str">
        <f t="shared" si="12"/>
        <v xml:space="preserve"> -</v>
      </c>
      <c r="G46" s="18" t="str">
        <f t="shared" si="12"/>
        <v xml:space="preserve"> - </v>
      </c>
      <c r="H46" s="18" t="str">
        <f t="shared" si="12"/>
        <v xml:space="preserve"> -</v>
      </c>
      <c r="I46" s="18" t="str">
        <f t="shared" si="12"/>
        <v xml:space="preserve"> -</v>
      </c>
      <c r="K46" s="89"/>
      <c r="L46" s="90"/>
      <c r="M46" s="90"/>
      <c r="N46" s="90"/>
      <c r="O46" s="90"/>
      <c r="P46" s="90"/>
      <c r="Q46" s="91"/>
      <c r="AM46" s="61"/>
      <c r="AN46" s="61"/>
      <c r="AO46" s="61"/>
      <c r="AP46" s="61"/>
      <c r="AQ46" s="61"/>
      <c r="AR46" s="61"/>
      <c r="AS46" s="5"/>
      <c r="AT46" s="5"/>
      <c r="AU46" s="5"/>
      <c r="AV46" s="5"/>
      <c r="AW46" s="5"/>
      <c r="AX46" s="5"/>
    </row>
    <row r="47" spans="2:50" x14ac:dyDescent="0.25">
      <c r="B47" s="17" t="s">
        <v>326</v>
      </c>
      <c r="C47" s="18" t="s">
        <v>289</v>
      </c>
      <c r="D47" s="18" t="s">
        <v>290</v>
      </c>
      <c r="F47" s="18" t="str">
        <f t="shared" si="12"/>
        <v xml:space="preserve"> -</v>
      </c>
      <c r="G47" s="18" t="str">
        <f t="shared" si="12"/>
        <v>Padi</v>
      </c>
      <c r="H47" s="18" t="str">
        <f t="shared" si="12"/>
        <v xml:space="preserve"> -</v>
      </c>
      <c r="I47" s="18" t="str">
        <f t="shared" si="12"/>
        <v xml:space="preserve"> -</v>
      </c>
      <c r="K47" s="92"/>
      <c r="L47" s="93"/>
      <c r="M47" s="93"/>
      <c r="N47" s="93"/>
      <c r="O47" s="93"/>
      <c r="P47" s="93"/>
      <c r="Q47" s="94"/>
      <c r="AM47" s="5"/>
      <c r="AN47" s="5"/>
      <c r="AO47" s="5"/>
      <c r="AP47" s="5"/>
      <c r="AQ47" s="5"/>
      <c r="AR47" s="5"/>
      <c r="AS47" s="5"/>
      <c r="AT47" s="5"/>
      <c r="AU47" s="5"/>
      <c r="AV47" s="5"/>
      <c r="AW47" s="5"/>
      <c r="AX47" s="5"/>
    </row>
    <row r="48" spans="2:50" x14ac:dyDescent="0.25">
      <c r="B48" s="17" t="s">
        <v>327</v>
      </c>
      <c r="C48" s="18" t="s">
        <v>289</v>
      </c>
      <c r="D48" s="18" t="s">
        <v>289</v>
      </c>
      <c r="F48" s="18" t="str">
        <f t="shared" si="12"/>
        <v xml:space="preserve"> - </v>
      </c>
      <c r="G48" s="18" t="str">
        <f t="shared" si="12"/>
        <v xml:space="preserve"> -</v>
      </c>
      <c r="H48" s="18" t="str">
        <f t="shared" si="12"/>
        <v xml:space="preserve"> -</v>
      </c>
      <c r="I48" s="18" t="str">
        <f t="shared" si="12"/>
        <v xml:space="preserve"> -</v>
      </c>
      <c r="AM48" s="5"/>
      <c r="AN48" s="5"/>
      <c r="AO48" s="5"/>
      <c r="AP48" s="5"/>
      <c r="AQ48" s="5"/>
      <c r="AR48" s="5"/>
      <c r="AS48" s="5"/>
      <c r="AT48" s="5"/>
      <c r="AU48" s="5"/>
      <c r="AV48" s="5"/>
      <c r="AW48" s="5"/>
      <c r="AX48" s="5"/>
    </row>
    <row r="49" spans="2:50" x14ac:dyDescent="0.25">
      <c r="B49" s="17" t="s">
        <v>328</v>
      </c>
      <c r="C49" s="18" t="s">
        <v>289</v>
      </c>
      <c r="D49" s="18" t="s">
        <v>291</v>
      </c>
      <c r="F49" s="18" t="str">
        <f t="shared" si="12"/>
        <v xml:space="preserve"> -</v>
      </c>
      <c r="G49" s="18" t="str">
        <f t="shared" si="12"/>
        <v xml:space="preserve"> -</v>
      </c>
      <c r="H49" s="18" t="str">
        <f t="shared" si="12"/>
        <v>Padi</v>
      </c>
      <c r="I49" s="18" t="str">
        <f t="shared" si="12"/>
        <v xml:space="preserve"> -</v>
      </c>
      <c r="AM49" s="5"/>
      <c r="AN49" s="5"/>
      <c r="AO49" s="5"/>
      <c r="AP49" s="5"/>
      <c r="AQ49" s="5"/>
      <c r="AR49" s="5"/>
      <c r="AS49" s="5"/>
      <c r="AT49" s="5"/>
      <c r="AU49" s="5"/>
      <c r="AV49" s="5"/>
      <c r="AW49" s="5"/>
      <c r="AX49" s="5"/>
    </row>
    <row r="50" spans="2:50" x14ac:dyDescent="0.25">
      <c r="B50" s="17" t="s">
        <v>329</v>
      </c>
      <c r="C50" s="18" t="s">
        <v>291</v>
      </c>
      <c r="D50" s="18" t="s">
        <v>291</v>
      </c>
      <c r="F50" s="18" t="str">
        <f t="shared" si="12"/>
        <v xml:space="preserve"> -</v>
      </c>
      <c r="G50" s="18" t="str">
        <f t="shared" si="12"/>
        <v xml:space="preserve"> -</v>
      </c>
      <c r="H50" s="18" t="str">
        <f t="shared" si="12"/>
        <v xml:space="preserve"> - </v>
      </c>
      <c r="I50" s="18" t="str">
        <f t="shared" si="12"/>
        <v xml:space="preserve"> -</v>
      </c>
      <c r="AM50" s="5"/>
      <c r="AN50" s="5"/>
      <c r="AO50" s="5"/>
      <c r="AP50" s="5"/>
      <c r="AQ50" s="5"/>
      <c r="AR50" s="5"/>
      <c r="AS50" s="5"/>
      <c r="AT50" s="5"/>
      <c r="AU50" s="5"/>
      <c r="AV50" s="5"/>
      <c r="AW50" s="5"/>
      <c r="AX50" s="5"/>
    </row>
    <row r="51" spans="2:50" x14ac:dyDescent="0.25">
      <c r="B51" s="17" t="s">
        <v>330</v>
      </c>
      <c r="C51" s="18" t="s">
        <v>290</v>
      </c>
      <c r="D51" s="18" t="s">
        <v>290</v>
      </c>
      <c r="F51" s="18" t="str">
        <f t="shared" si="12"/>
        <v xml:space="preserve"> -</v>
      </c>
      <c r="G51" s="18" t="str">
        <f t="shared" si="12"/>
        <v xml:space="preserve"> - </v>
      </c>
      <c r="H51" s="18" t="str">
        <f t="shared" si="12"/>
        <v xml:space="preserve"> -</v>
      </c>
      <c r="I51" s="18" t="str">
        <f t="shared" si="12"/>
        <v xml:space="preserve"> -</v>
      </c>
      <c r="AM51" s="5"/>
      <c r="AN51" s="5"/>
      <c r="AO51" s="5"/>
      <c r="AP51" s="5"/>
      <c r="AQ51" s="5"/>
      <c r="AR51" s="5"/>
      <c r="AS51" s="5"/>
      <c r="AT51" s="5"/>
      <c r="AU51" s="5"/>
      <c r="AV51" s="5"/>
      <c r="AW51" s="5"/>
      <c r="AX51" s="5"/>
    </row>
    <row r="52" spans="2:50" x14ac:dyDescent="0.25">
      <c r="B52" s="17" t="s">
        <v>331</v>
      </c>
      <c r="C52" s="18" t="s">
        <v>291</v>
      </c>
      <c r="D52" s="18" t="s">
        <v>291</v>
      </c>
      <c r="F52" s="18" t="str">
        <f t="shared" si="12"/>
        <v xml:space="preserve"> -</v>
      </c>
      <c r="G52" s="18" t="str">
        <f t="shared" si="12"/>
        <v xml:space="preserve"> -</v>
      </c>
      <c r="H52" s="18" t="str">
        <f t="shared" si="12"/>
        <v xml:space="preserve"> - </v>
      </c>
      <c r="I52" s="18" t="str">
        <f t="shared" si="12"/>
        <v xml:space="preserve"> -</v>
      </c>
      <c r="AM52" s="5"/>
      <c r="AN52" s="5"/>
      <c r="AO52" s="5"/>
      <c r="AP52" s="5"/>
      <c r="AQ52" s="5"/>
      <c r="AR52" s="5"/>
      <c r="AS52" s="5"/>
      <c r="AT52" s="5"/>
      <c r="AU52" s="5"/>
      <c r="AV52" s="5"/>
      <c r="AW52" s="5"/>
      <c r="AX52" s="5"/>
    </row>
    <row r="53" spans="2:50" x14ac:dyDescent="0.25">
      <c r="B53" s="17" t="s">
        <v>332</v>
      </c>
      <c r="C53" s="18" t="s">
        <v>6</v>
      </c>
      <c r="D53" s="18" t="s">
        <v>6</v>
      </c>
      <c r="F53" s="18" t="str">
        <f t="shared" ref="F53:I72" si="13">IF($D53&lt;&gt;F$11," -",IF(AND(F$11=$D53,F$11=$C53)," - ",$C53))</f>
        <v xml:space="preserve"> -</v>
      </c>
      <c r="G53" s="18" t="str">
        <f t="shared" si="13"/>
        <v xml:space="preserve"> -</v>
      </c>
      <c r="H53" s="18" t="str">
        <f t="shared" si="13"/>
        <v xml:space="preserve"> -</v>
      </c>
      <c r="I53" s="18" t="str">
        <f t="shared" si="13"/>
        <v xml:space="preserve"> - </v>
      </c>
      <c r="AM53" s="5"/>
      <c r="AN53" s="5"/>
      <c r="AO53" s="5"/>
      <c r="AP53" s="5"/>
      <c r="AQ53" s="5"/>
      <c r="AR53" s="5"/>
      <c r="AS53" s="5"/>
      <c r="AT53" s="5"/>
      <c r="AU53" s="5"/>
      <c r="AV53" s="5"/>
      <c r="AW53" s="5"/>
      <c r="AX53" s="5"/>
    </row>
    <row r="54" spans="2:50" x14ac:dyDescent="0.25">
      <c r="B54" s="17" t="s">
        <v>333</v>
      </c>
      <c r="C54" s="18" t="s">
        <v>291</v>
      </c>
      <c r="D54" s="18" t="s">
        <v>289</v>
      </c>
      <c r="F54" s="18" t="str">
        <f t="shared" si="13"/>
        <v>Kacang</v>
      </c>
      <c r="G54" s="18" t="str">
        <f t="shared" si="13"/>
        <v xml:space="preserve"> -</v>
      </c>
      <c r="H54" s="18" t="str">
        <f t="shared" si="13"/>
        <v xml:space="preserve"> -</v>
      </c>
      <c r="I54" s="18" t="str">
        <f t="shared" si="13"/>
        <v xml:space="preserve"> -</v>
      </c>
      <c r="AM54" s="5"/>
      <c r="AN54" s="5"/>
      <c r="AO54" s="5"/>
      <c r="AP54" s="5"/>
      <c r="AQ54" s="5"/>
      <c r="AR54" s="5"/>
      <c r="AS54" s="5"/>
      <c r="AT54" s="5"/>
      <c r="AU54" s="5"/>
      <c r="AV54" s="5"/>
      <c r="AW54" s="5"/>
      <c r="AX54" s="5"/>
    </row>
    <row r="55" spans="2:50" x14ac:dyDescent="0.25">
      <c r="B55" s="17" t="s">
        <v>334</v>
      </c>
      <c r="C55" s="18" t="s">
        <v>289</v>
      </c>
      <c r="D55" s="18" t="s">
        <v>290</v>
      </c>
      <c r="F55" s="18" t="str">
        <f t="shared" si="13"/>
        <v xml:space="preserve"> -</v>
      </c>
      <c r="G55" s="18" t="str">
        <f t="shared" si="13"/>
        <v>Padi</v>
      </c>
      <c r="H55" s="18" t="str">
        <f t="shared" si="13"/>
        <v xml:space="preserve"> -</v>
      </c>
      <c r="I55" s="18" t="str">
        <f t="shared" si="13"/>
        <v xml:space="preserve"> -</v>
      </c>
      <c r="AM55" s="5"/>
      <c r="AN55" s="5"/>
      <c r="AO55" s="5"/>
      <c r="AP55" s="5"/>
      <c r="AQ55" s="5"/>
      <c r="AR55" s="5"/>
      <c r="AS55" s="5"/>
      <c r="AT55" s="5"/>
      <c r="AU55" s="5"/>
      <c r="AV55" s="5"/>
      <c r="AW55" s="5"/>
      <c r="AX55" s="5"/>
    </row>
    <row r="56" spans="2:50" x14ac:dyDescent="0.25">
      <c r="B56" s="17" t="s">
        <v>335</v>
      </c>
      <c r="C56" s="18" t="s">
        <v>289</v>
      </c>
      <c r="D56" s="18" t="s">
        <v>289</v>
      </c>
      <c r="F56" s="18" t="str">
        <f t="shared" si="13"/>
        <v xml:space="preserve"> - </v>
      </c>
      <c r="G56" s="18" t="str">
        <f t="shared" si="13"/>
        <v xml:space="preserve"> -</v>
      </c>
      <c r="H56" s="18" t="str">
        <f t="shared" si="13"/>
        <v xml:space="preserve"> -</v>
      </c>
      <c r="I56" s="18" t="str">
        <f t="shared" si="13"/>
        <v xml:space="preserve"> -</v>
      </c>
      <c r="AM56" s="5"/>
      <c r="AN56" s="5"/>
      <c r="AO56" s="5"/>
      <c r="AP56" s="5"/>
      <c r="AQ56" s="5"/>
      <c r="AR56" s="5"/>
      <c r="AS56" s="5"/>
      <c r="AT56" s="5"/>
      <c r="AU56" s="5"/>
      <c r="AV56" s="5"/>
      <c r="AW56" s="5"/>
      <c r="AX56" s="5"/>
    </row>
    <row r="57" spans="2:50" x14ac:dyDescent="0.25">
      <c r="B57" s="17" t="s">
        <v>336</v>
      </c>
      <c r="C57" s="18" t="s">
        <v>289</v>
      </c>
      <c r="D57" s="18" t="s">
        <v>6</v>
      </c>
      <c r="F57" s="18" t="str">
        <f t="shared" si="13"/>
        <v xml:space="preserve"> -</v>
      </c>
      <c r="G57" s="18" t="str">
        <f t="shared" si="13"/>
        <v xml:space="preserve"> -</v>
      </c>
      <c r="H57" s="18" t="str">
        <f t="shared" si="13"/>
        <v xml:space="preserve"> -</v>
      </c>
      <c r="I57" s="18" t="str">
        <f t="shared" si="13"/>
        <v>Padi</v>
      </c>
      <c r="AM57" s="5"/>
      <c r="AN57" s="5"/>
      <c r="AO57" s="5"/>
      <c r="AP57" s="5"/>
      <c r="AQ57" s="5"/>
      <c r="AR57" s="5"/>
      <c r="AS57" s="5"/>
      <c r="AT57" s="5"/>
      <c r="AU57" s="5"/>
      <c r="AV57" s="5"/>
      <c r="AW57" s="5"/>
      <c r="AX57" s="5"/>
    </row>
    <row r="58" spans="2:50" x14ac:dyDescent="0.25">
      <c r="B58" s="17" t="s">
        <v>337</v>
      </c>
      <c r="C58" s="18" t="s">
        <v>289</v>
      </c>
      <c r="D58" s="18" t="s">
        <v>289</v>
      </c>
      <c r="F58" s="18" t="str">
        <f t="shared" si="13"/>
        <v xml:space="preserve"> - </v>
      </c>
      <c r="G58" s="18" t="str">
        <f t="shared" si="13"/>
        <v xml:space="preserve"> -</v>
      </c>
      <c r="H58" s="18" t="str">
        <f t="shared" si="13"/>
        <v xml:space="preserve"> -</v>
      </c>
      <c r="I58" s="18" t="str">
        <f t="shared" si="13"/>
        <v xml:space="preserve"> -</v>
      </c>
      <c r="AM58" s="5"/>
      <c r="AN58" s="5"/>
      <c r="AO58" s="5"/>
      <c r="AP58" s="5"/>
      <c r="AQ58" s="5"/>
      <c r="AR58" s="5"/>
      <c r="AS58" s="5"/>
      <c r="AT58" s="5"/>
      <c r="AU58" s="5"/>
      <c r="AV58" s="5"/>
      <c r="AW58" s="5"/>
      <c r="AX58" s="5"/>
    </row>
    <row r="59" spans="2:50" x14ac:dyDescent="0.25">
      <c r="B59" s="17" t="s">
        <v>338</v>
      </c>
      <c r="C59" s="18" t="s">
        <v>289</v>
      </c>
      <c r="D59" s="18" t="s">
        <v>291</v>
      </c>
      <c r="F59" s="18" t="str">
        <f t="shared" si="13"/>
        <v xml:space="preserve"> -</v>
      </c>
      <c r="G59" s="18" t="str">
        <f t="shared" si="13"/>
        <v xml:space="preserve"> -</v>
      </c>
      <c r="H59" s="18" t="str">
        <f t="shared" si="13"/>
        <v>Padi</v>
      </c>
      <c r="I59" s="18" t="str">
        <f t="shared" si="13"/>
        <v xml:space="preserve"> -</v>
      </c>
      <c r="AM59" s="5"/>
      <c r="AN59" s="5"/>
      <c r="AO59" s="5"/>
      <c r="AP59" s="5"/>
      <c r="AQ59" s="5"/>
      <c r="AR59" s="5"/>
      <c r="AS59" s="5"/>
      <c r="AT59" s="5"/>
      <c r="AU59" s="5"/>
      <c r="AV59" s="5"/>
      <c r="AW59" s="5"/>
      <c r="AX59" s="5"/>
    </row>
    <row r="60" spans="2:50" x14ac:dyDescent="0.25">
      <c r="B60" s="17" t="s">
        <v>339</v>
      </c>
      <c r="C60" s="18" t="s">
        <v>290</v>
      </c>
      <c r="D60" s="18" t="s">
        <v>290</v>
      </c>
      <c r="F60" s="18" t="str">
        <f t="shared" si="13"/>
        <v xml:space="preserve"> -</v>
      </c>
      <c r="G60" s="18" t="str">
        <f t="shared" si="13"/>
        <v xml:space="preserve"> - </v>
      </c>
      <c r="H60" s="18" t="str">
        <f t="shared" si="13"/>
        <v xml:space="preserve"> -</v>
      </c>
      <c r="I60" s="18" t="str">
        <f t="shared" si="13"/>
        <v xml:space="preserve"> -</v>
      </c>
      <c r="AM60" s="5"/>
      <c r="AN60" s="5"/>
      <c r="AO60" s="5"/>
      <c r="AP60" s="5"/>
      <c r="AQ60" s="5"/>
      <c r="AR60" s="5"/>
      <c r="AS60" s="5"/>
      <c r="AT60" s="5"/>
      <c r="AU60" s="5"/>
      <c r="AV60" s="5"/>
      <c r="AW60" s="5"/>
      <c r="AX60" s="5"/>
    </row>
    <row r="61" spans="2:50" x14ac:dyDescent="0.25">
      <c r="B61" s="17" t="s">
        <v>340</v>
      </c>
      <c r="C61" s="18" t="s">
        <v>289</v>
      </c>
      <c r="D61" s="18" t="s">
        <v>289</v>
      </c>
      <c r="F61" s="18" t="str">
        <f t="shared" si="13"/>
        <v xml:space="preserve"> - </v>
      </c>
      <c r="G61" s="18" t="str">
        <f t="shared" si="13"/>
        <v xml:space="preserve"> -</v>
      </c>
      <c r="H61" s="18" t="str">
        <f t="shared" si="13"/>
        <v xml:space="preserve"> -</v>
      </c>
      <c r="I61" s="18" t="str">
        <f t="shared" si="13"/>
        <v xml:space="preserve"> -</v>
      </c>
      <c r="AM61" s="5"/>
      <c r="AN61" s="5"/>
      <c r="AO61" s="5"/>
      <c r="AP61" s="5"/>
      <c r="AQ61" s="5"/>
      <c r="AR61" s="5"/>
      <c r="AS61" s="5"/>
      <c r="AT61" s="5"/>
      <c r="AU61" s="5"/>
      <c r="AV61" s="5"/>
      <c r="AW61" s="5"/>
      <c r="AX61" s="5"/>
    </row>
    <row r="62" spans="2:50" x14ac:dyDescent="0.25">
      <c r="B62" s="17" t="s">
        <v>341</v>
      </c>
      <c r="C62" s="18" t="s">
        <v>289</v>
      </c>
      <c r="D62" s="18" t="s">
        <v>290</v>
      </c>
      <c r="F62" s="18" t="str">
        <f t="shared" si="13"/>
        <v xml:space="preserve"> -</v>
      </c>
      <c r="G62" s="18" t="str">
        <f t="shared" si="13"/>
        <v>Padi</v>
      </c>
      <c r="H62" s="18" t="str">
        <f t="shared" si="13"/>
        <v xml:space="preserve"> -</v>
      </c>
      <c r="I62" s="18" t="str">
        <f t="shared" si="13"/>
        <v xml:space="preserve"> -</v>
      </c>
      <c r="AM62" s="5"/>
      <c r="AN62" s="5"/>
      <c r="AO62" s="5"/>
      <c r="AP62" s="5"/>
      <c r="AQ62" s="5"/>
      <c r="AR62" s="5"/>
      <c r="AS62" s="5"/>
      <c r="AT62" s="5"/>
      <c r="AU62" s="5"/>
      <c r="AV62" s="5"/>
      <c r="AW62" s="5"/>
      <c r="AX62" s="5"/>
    </row>
    <row r="63" spans="2:50" x14ac:dyDescent="0.25">
      <c r="B63" s="17" t="s">
        <v>342</v>
      </c>
      <c r="C63" s="18" t="s">
        <v>289</v>
      </c>
      <c r="D63" s="18" t="s">
        <v>289</v>
      </c>
      <c r="F63" s="18" t="str">
        <f t="shared" si="13"/>
        <v xml:space="preserve"> - </v>
      </c>
      <c r="G63" s="18" t="str">
        <f t="shared" si="13"/>
        <v xml:space="preserve"> -</v>
      </c>
      <c r="H63" s="18" t="str">
        <f t="shared" si="13"/>
        <v xml:space="preserve"> -</v>
      </c>
      <c r="I63" s="18" t="str">
        <f t="shared" si="13"/>
        <v xml:space="preserve"> -</v>
      </c>
      <c r="AM63" s="5"/>
      <c r="AN63" s="5"/>
      <c r="AO63" s="5"/>
      <c r="AP63" s="5"/>
      <c r="AQ63" s="5"/>
      <c r="AR63" s="5"/>
      <c r="AS63" s="5"/>
      <c r="AT63" s="5"/>
      <c r="AU63" s="5"/>
      <c r="AV63" s="5"/>
      <c r="AW63" s="5"/>
      <c r="AX63" s="5"/>
    </row>
    <row r="64" spans="2:50" x14ac:dyDescent="0.25">
      <c r="B64" s="17" t="s">
        <v>343</v>
      </c>
      <c r="C64" s="18" t="s">
        <v>291</v>
      </c>
      <c r="D64" s="18" t="s">
        <v>291</v>
      </c>
      <c r="F64" s="18" t="str">
        <f t="shared" si="13"/>
        <v xml:space="preserve"> -</v>
      </c>
      <c r="G64" s="18" t="str">
        <f t="shared" si="13"/>
        <v xml:space="preserve"> -</v>
      </c>
      <c r="H64" s="18" t="str">
        <f t="shared" si="13"/>
        <v xml:space="preserve"> - </v>
      </c>
      <c r="I64" s="18" t="str">
        <f t="shared" si="13"/>
        <v xml:space="preserve"> -</v>
      </c>
      <c r="AM64" s="5"/>
      <c r="AN64" s="5"/>
      <c r="AO64" s="5"/>
      <c r="AP64" s="5"/>
      <c r="AQ64" s="5"/>
      <c r="AR64" s="5"/>
      <c r="AS64" s="5"/>
      <c r="AT64" s="5"/>
      <c r="AU64" s="5"/>
      <c r="AV64" s="5"/>
      <c r="AW64" s="5"/>
      <c r="AX64" s="5"/>
    </row>
    <row r="65" spans="2:50" x14ac:dyDescent="0.25">
      <c r="B65" s="17" t="s">
        <v>344</v>
      </c>
      <c r="C65" s="18" t="s">
        <v>291</v>
      </c>
      <c r="D65" s="18" t="s">
        <v>289</v>
      </c>
      <c r="F65" s="18" t="str">
        <f t="shared" si="13"/>
        <v>Kacang</v>
      </c>
      <c r="G65" s="18" t="str">
        <f t="shared" si="13"/>
        <v xml:space="preserve"> -</v>
      </c>
      <c r="H65" s="18" t="str">
        <f t="shared" si="13"/>
        <v xml:space="preserve"> -</v>
      </c>
      <c r="I65" s="18" t="str">
        <f t="shared" si="13"/>
        <v xml:space="preserve"> -</v>
      </c>
      <c r="AM65" s="5"/>
      <c r="AN65" s="5"/>
      <c r="AO65" s="5"/>
      <c r="AP65" s="5"/>
      <c r="AQ65" s="5"/>
      <c r="AR65" s="5"/>
      <c r="AS65" s="5"/>
      <c r="AT65" s="5"/>
      <c r="AU65" s="5"/>
      <c r="AV65" s="5"/>
      <c r="AW65" s="5"/>
      <c r="AX65" s="5"/>
    </row>
    <row r="66" spans="2:50" x14ac:dyDescent="0.25">
      <c r="B66" s="17" t="s">
        <v>345</v>
      </c>
      <c r="C66" s="18" t="s">
        <v>6</v>
      </c>
      <c r="D66" s="18" t="s">
        <v>291</v>
      </c>
      <c r="F66" s="18" t="str">
        <f t="shared" si="13"/>
        <v xml:space="preserve"> -</v>
      </c>
      <c r="G66" s="18" t="str">
        <f t="shared" si="13"/>
        <v xml:space="preserve"> -</v>
      </c>
      <c r="H66" s="18" t="str">
        <f t="shared" si="13"/>
        <v>Lainnya</v>
      </c>
      <c r="I66" s="18" t="str">
        <f t="shared" si="13"/>
        <v xml:space="preserve"> -</v>
      </c>
      <c r="AM66" s="5"/>
      <c r="AN66" s="5"/>
      <c r="AO66" s="5"/>
      <c r="AP66" s="5"/>
      <c r="AQ66" s="5"/>
      <c r="AR66" s="5"/>
      <c r="AS66" s="5"/>
      <c r="AT66" s="5"/>
      <c r="AU66" s="5"/>
      <c r="AV66" s="5"/>
      <c r="AW66" s="5"/>
      <c r="AX66" s="5"/>
    </row>
    <row r="67" spans="2:50" x14ac:dyDescent="0.25">
      <c r="B67" s="17" t="s">
        <v>346</v>
      </c>
      <c r="C67" s="18" t="s">
        <v>6</v>
      </c>
      <c r="D67" s="18" t="s">
        <v>289</v>
      </c>
      <c r="F67" s="18" t="str">
        <f t="shared" si="13"/>
        <v>Lainnya</v>
      </c>
      <c r="G67" s="18" t="str">
        <f t="shared" si="13"/>
        <v xml:space="preserve"> -</v>
      </c>
      <c r="H67" s="18" t="str">
        <f t="shared" si="13"/>
        <v xml:space="preserve"> -</v>
      </c>
      <c r="I67" s="18" t="str">
        <f t="shared" si="13"/>
        <v xml:space="preserve"> -</v>
      </c>
      <c r="AM67" s="5"/>
      <c r="AN67" s="5"/>
      <c r="AO67" s="5"/>
      <c r="AP67" s="5"/>
      <c r="AQ67" s="5"/>
      <c r="AR67" s="5"/>
      <c r="AS67" s="5"/>
      <c r="AT67" s="5"/>
      <c r="AU67" s="5"/>
      <c r="AV67" s="5"/>
      <c r="AW67" s="5"/>
      <c r="AX67" s="5"/>
    </row>
    <row r="68" spans="2:50" x14ac:dyDescent="0.25">
      <c r="B68" s="17" t="s">
        <v>347</v>
      </c>
      <c r="C68" s="18" t="s">
        <v>290</v>
      </c>
      <c r="D68" s="18" t="s">
        <v>290</v>
      </c>
      <c r="F68" s="18" t="str">
        <f t="shared" si="13"/>
        <v xml:space="preserve"> -</v>
      </c>
      <c r="G68" s="18" t="str">
        <f t="shared" si="13"/>
        <v xml:space="preserve"> - </v>
      </c>
      <c r="H68" s="18" t="str">
        <f t="shared" si="13"/>
        <v xml:space="preserve"> -</v>
      </c>
      <c r="I68" s="18" t="str">
        <f t="shared" si="13"/>
        <v xml:space="preserve"> -</v>
      </c>
      <c r="AM68" s="5"/>
      <c r="AN68" s="5"/>
      <c r="AO68" s="5"/>
      <c r="AP68" s="5"/>
      <c r="AQ68" s="5"/>
      <c r="AR68" s="5"/>
      <c r="AS68" s="5"/>
      <c r="AT68" s="5"/>
      <c r="AU68" s="5"/>
      <c r="AV68" s="5"/>
      <c r="AW68" s="5"/>
      <c r="AX68" s="5"/>
    </row>
    <row r="69" spans="2:50" x14ac:dyDescent="0.25">
      <c r="B69" s="17" t="s">
        <v>348</v>
      </c>
      <c r="C69" s="18" t="s">
        <v>6</v>
      </c>
      <c r="D69" s="18" t="s">
        <v>291</v>
      </c>
      <c r="F69" s="18" t="str">
        <f t="shared" si="13"/>
        <v xml:space="preserve"> -</v>
      </c>
      <c r="G69" s="18" t="str">
        <f t="shared" si="13"/>
        <v xml:space="preserve"> -</v>
      </c>
      <c r="H69" s="18" t="str">
        <f t="shared" si="13"/>
        <v>Lainnya</v>
      </c>
      <c r="I69" s="18" t="str">
        <f t="shared" si="13"/>
        <v xml:space="preserve"> -</v>
      </c>
    </row>
    <row r="70" spans="2:50" x14ac:dyDescent="0.25">
      <c r="B70" s="17" t="s">
        <v>349</v>
      </c>
      <c r="C70" s="18" t="s">
        <v>6</v>
      </c>
      <c r="D70" s="18" t="s">
        <v>290</v>
      </c>
      <c r="F70" s="18" t="str">
        <f t="shared" si="13"/>
        <v xml:space="preserve"> -</v>
      </c>
      <c r="G70" s="18" t="str">
        <f t="shared" si="13"/>
        <v>Lainnya</v>
      </c>
      <c r="H70" s="18" t="str">
        <f t="shared" si="13"/>
        <v xml:space="preserve"> -</v>
      </c>
      <c r="I70" s="18" t="str">
        <f t="shared" si="13"/>
        <v xml:space="preserve"> -</v>
      </c>
    </row>
    <row r="71" spans="2:50" x14ac:dyDescent="0.25">
      <c r="B71" s="17" t="s">
        <v>350</v>
      </c>
      <c r="C71" s="18" t="s">
        <v>290</v>
      </c>
      <c r="D71" s="18" t="s">
        <v>291</v>
      </c>
      <c r="F71" s="18" t="str">
        <f t="shared" si="13"/>
        <v xml:space="preserve"> -</v>
      </c>
      <c r="G71" s="18" t="str">
        <f t="shared" si="13"/>
        <v xml:space="preserve"> -</v>
      </c>
      <c r="H71" s="18" t="str">
        <f t="shared" si="13"/>
        <v>Jagung</v>
      </c>
      <c r="I71" s="18" t="str">
        <f t="shared" si="13"/>
        <v xml:space="preserve"> -</v>
      </c>
    </row>
    <row r="72" spans="2:50" x14ac:dyDescent="0.25">
      <c r="B72" s="17" t="s">
        <v>351</v>
      </c>
      <c r="C72" s="18" t="s">
        <v>289</v>
      </c>
      <c r="D72" s="18" t="s">
        <v>290</v>
      </c>
      <c r="F72" s="18" t="str">
        <f t="shared" si="13"/>
        <v xml:space="preserve"> -</v>
      </c>
      <c r="G72" s="18" t="str">
        <f t="shared" si="13"/>
        <v>Padi</v>
      </c>
      <c r="H72" s="18" t="str">
        <f t="shared" si="13"/>
        <v xml:space="preserve"> -</v>
      </c>
      <c r="I72" s="18" t="str">
        <f t="shared" si="13"/>
        <v xml:space="preserve"> -</v>
      </c>
    </row>
    <row r="73" spans="2:50" x14ac:dyDescent="0.25">
      <c r="B73" s="17" t="s">
        <v>352</v>
      </c>
      <c r="C73" s="18" t="s">
        <v>291</v>
      </c>
      <c r="D73" s="18" t="s">
        <v>6</v>
      </c>
      <c r="F73" s="18" t="str">
        <f t="shared" ref="F73:I92" si="14">IF($D73&lt;&gt;F$11," -",IF(AND(F$11=$D73,F$11=$C73)," - ",$C73))</f>
        <v xml:space="preserve"> -</v>
      </c>
      <c r="G73" s="18" t="str">
        <f t="shared" si="14"/>
        <v xml:space="preserve"> -</v>
      </c>
      <c r="H73" s="18" t="str">
        <f t="shared" si="14"/>
        <v xml:space="preserve"> -</v>
      </c>
      <c r="I73" s="18" t="str">
        <f t="shared" si="14"/>
        <v>Kacang</v>
      </c>
    </row>
    <row r="74" spans="2:50" x14ac:dyDescent="0.25">
      <c r="B74" s="17" t="s">
        <v>353</v>
      </c>
      <c r="C74" s="18" t="s">
        <v>290</v>
      </c>
      <c r="D74" s="18" t="s">
        <v>290</v>
      </c>
      <c r="F74" s="18" t="str">
        <f t="shared" si="14"/>
        <v xml:space="preserve"> -</v>
      </c>
      <c r="G74" s="18" t="str">
        <f t="shared" si="14"/>
        <v xml:space="preserve"> - </v>
      </c>
      <c r="H74" s="18" t="str">
        <f t="shared" si="14"/>
        <v xml:space="preserve"> -</v>
      </c>
      <c r="I74" s="18" t="str">
        <f t="shared" si="14"/>
        <v xml:space="preserve"> -</v>
      </c>
    </row>
    <row r="75" spans="2:50" x14ac:dyDescent="0.25">
      <c r="B75" s="17" t="s">
        <v>354</v>
      </c>
      <c r="C75" s="18" t="s">
        <v>289</v>
      </c>
      <c r="D75" s="18" t="s">
        <v>290</v>
      </c>
      <c r="F75" s="18" t="str">
        <f t="shared" si="14"/>
        <v xml:space="preserve"> -</v>
      </c>
      <c r="G75" s="18" t="str">
        <f t="shared" si="14"/>
        <v>Padi</v>
      </c>
      <c r="H75" s="18" t="str">
        <f t="shared" si="14"/>
        <v xml:space="preserve"> -</v>
      </c>
      <c r="I75" s="18" t="str">
        <f t="shared" si="14"/>
        <v xml:space="preserve"> -</v>
      </c>
    </row>
    <row r="76" spans="2:50" x14ac:dyDescent="0.25">
      <c r="B76" s="17" t="s">
        <v>355</v>
      </c>
      <c r="C76" s="18" t="s">
        <v>291</v>
      </c>
      <c r="D76" s="18" t="s">
        <v>291</v>
      </c>
      <c r="F76" s="18" t="str">
        <f t="shared" si="14"/>
        <v xml:space="preserve"> -</v>
      </c>
      <c r="G76" s="18" t="str">
        <f t="shared" si="14"/>
        <v xml:space="preserve"> -</v>
      </c>
      <c r="H76" s="18" t="str">
        <f t="shared" si="14"/>
        <v xml:space="preserve"> - </v>
      </c>
      <c r="I76" s="18" t="str">
        <f t="shared" si="14"/>
        <v xml:space="preserve"> -</v>
      </c>
    </row>
    <row r="77" spans="2:50" x14ac:dyDescent="0.25">
      <c r="B77" s="17" t="s">
        <v>356</v>
      </c>
      <c r="C77" s="18" t="s">
        <v>291</v>
      </c>
      <c r="D77" s="18" t="s">
        <v>291</v>
      </c>
      <c r="F77" s="18" t="str">
        <f t="shared" si="14"/>
        <v xml:space="preserve"> -</v>
      </c>
      <c r="G77" s="18" t="str">
        <f t="shared" si="14"/>
        <v xml:space="preserve"> -</v>
      </c>
      <c r="H77" s="18" t="str">
        <f t="shared" si="14"/>
        <v xml:space="preserve"> - </v>
      </c>
      <c r="I77" s="18" t="str">
        <f t="shared" si="14"/>
        <v xml:space="preserve"> -</v>
      </c>
    </row>
    <row r="78" spans="2:50" x14ac:dyDescent="0.25">
      <c r="B78" s="17" t="s">
        <v>357</v>
      </c>
      <c r="C78" s="18" t="s">
        <v>289</v>
      </c>
      <c r="D78" s="18" t="s">
        <v>290</v>
      </c>
      <c r="F78" s="18" t="str">
        <f t="shared" si="14"/>
        <v xml:space="preserve"> -</v>
      </c>
      <c r="G78" s="18" t="str">
        <f t="shared" si="14"/>
        <v>Padi</v>
      </c>
      <c r="H78" s="18" t="str">
        <f t="shared" si="14"/>
        <v xml:space="preserve"> -</v>
      </c>
      <c r="I78" s="18" t="str">
        <f t="shared" si="14"/>
        <v xml:space="preserve"> -</v>
      </c>
    </row>
    <row r="79" spans="2:50" x14ac:dyDescent="0.25">
      <c r="B79" s="17" t="s">
        <v>358</v>
      </c>
      <c r="C79" s="18" t="s">
        <v>289</v>
      </c>
      <c r="D79" s="18" t="s">
        <v>290</v>
      </c>
      <c r="F79" s="18" t="str">
        <f t="shared" si="14"/>
        <v xml:space="preserve"> -</v>
      </c>
      <c r="G79" s="18" t="str">
        <f t="shared" si="14"/>
        <v>Padi</v>
      </c>
      <c r="H79" s="18" t="str">
        <f t="shared" si="14"/>
        <v xml:space="preserve"> -</v>
      </c>
      <c r="I79" s="18" t="str">
        <f t="shared" si="14"/>
        <v xml:space="preserve"> -</v>
      </c>
    </row>
    <row r="80" spans="2:50" x14ac:dyDescent="0.25">
      <c r="B80" s="17" t="s">
        <v>359</v>
      </c>
      <c r="C80" s="18" t="s">
        <v>6</v>
      </c>
      <c r="D80" s="18" t="s">
        <v>290</v>
      </c>
      <c r="F80" s="18" t="str">
        <f t="shared" si="14"/>
        <v xml:space="preserve"> -</v>
      </c>
      <c r="G80" s="18" t="str">
        <f t="shared" si="14"/>
        <v>Lainnya</v>
      </c>
      <c r="H80" s="18" t="str">
        <f t="shared" si="14"/>
        <v xml:space="preserve"> -</v>
      </c>
      <c r="I80" s="18" t="str">
        <f t="shared" si="14"/>
        <v xml:space="preserve"> -</v>
      </c>
    </row>
    <row r="81" spans="2:9" x14ac:dyDescent="0.25">
      <c r="B81" s="17" t="s">
        <v>360</v>
      </c>
      <c r="C81" s="18" t="s">
        <v>290</v>
      </c>
      <c r="D81" s="18" t="s">
        <v>291</v>
      </c>
      <c r="F81" s="18" t="str">
        <f t="shared" si="14"/>
        <v xml:space="preserve"> -</v>
      </c>
      <c r="G81" s="18" t="str">
        <f t="shared" si="14"/>
        <v xml:space="preserve"> -</v>
      </c>
      <c r="H81" s="18" t="str">
        <f t="shared" si="14"/>
        <v>Jagung</v>
      </c>
      <c r="I81" s="18" t="str">
        <f t="shared" si="14"/>
        <v xml:space="preserve"> -</v>
      </c>
    </row>
    <row r="82" spans="2:9" x14ac:dyDescent="0.25">
      <c r="B82" s="17" t="s">
        <v>361</v>
      </c>
      <c r="C82" s="18" t="s">
        <v>6</v>
      </c>
      <c r="D82" s="18" t="s">
        <v>290</v>
      </c>
      <c r="F82" s="18" t="str">
        <f t="shared" si="14"/>
        <v xml:space="preserve"> -</v>
      </c>
      <c r="G82" s="18" t="str">
        <f t="shared" si="14"/>
        <v>Lainnya</v>
      </c>
      <c r="H82" s="18" t="str">
        <f t="shared" si="14"/>
        <v xml:space="preserve"> -</v>
      </c>
      <c r="I82" s="18" t="str">
        <f t="shared" si="14"/>
        <v xml:space="preserve"> -</v>
      </c>
    </row>
    <row r="83" spans="2:9" x14ac:dyDescent="0.25">
      <c r="B83" s="17" t="s">
        <v>362</v>
      </c>
      <c r="C83" s="18" t="s">
        <v>289</v>
      </c>
      <c r="D83" s="18" t="s">
        <v>290</v>
      </c>
      <c r="F83" s="18" t="str">
        <f t="shared" si="14"/>
        <v xml:space="preserve"> -</v>
      </c>
      <c r="G83" s="18" t="str">
        <f t="shared" si="14"/>
        <v>Padi</v>
      </c>
      <c r="H83" s="18" t="str">
        <f t="shared" si="14"/>
        <v xml:space="preserve"> -</v>
      </c>
      <c r="I83" s="18" t="str">
        <f t="shared" si="14"/>
        <v xml:space="preserve"> -</v>
      </c>
    </row>
    <row r="84" spans="2:9" x14ac:dyDescent="0.25">
      <c r="B84" s="17" t="s">
        <v>363</v>
      </c>
      <c r="C84" s="18" t="s">
        <v>289</v>
      </c>
      <c r="D84" s="18" t="s">
        <v>290</v>
      </c>
      <c r="F84" s="18" t="str">
        <f t="shared" si="14"/>
        <v xml:space="preserve"> -</v>
      </c>
      <c r="G84" s="18" t="str">
        <f t="shared" si="14"/>
        <v>Padi</v>
      </c>
      <c r="H84" s="18" t="str">
        <f t="shared" si="14"/>
        <v xml:space="preserve"> -</v>
      </c>
      <c r="I84" s="18" t="str">
        <f t="shared" si="14"/>
        <v xml:space="preserve"> -</v>
      </c>
    </row>
    <row r="85" spans="2:9" x14ac:dyDescent="0.25">
      <c r="B85" s="17" t="s">
        <v>364</v>
      </c>
      <c r="C85" s="18" t="s">
        <v>291</v>
      </c>
      <c r="D85" s="18" t="s">
        <v>291</v>
      </c>
      <c r="F85" s="18" t="str">
        <f t="shared" si="14"/>
        <v xml:space="preserve"> -</v>
      </c>
      <c r="G85" s="18" t="str">
        <f t="shared" si="14"/>
        <v xml:space="preserve"> -</v>
      </c>
      <c r="H85" s="18" t="str">
        <f t="shared" si="14"/>
        <v xml:space="preserve"> - </v>
      </c>
      <c r="I85" s="18" t="str">
        <f t="shared" si="14"/>
        <v xml:space="preserve"> -</v>
      </c>
    </row>
    <row r="86" spans="2:9" x14ac:dyDescent="0.25">
      <c r="B86" s="17" t="s">
        <v>365</v>
      </c>
      <c r="C86" s="18" t="s">
        <v>290</v>
      </c>
      <c r="D86" s="18" t="s">
        <v>291</v>
      </c>
      <c r="F86" s="18" t="str">
        <f t="shared" si="14"/>
        <v xml:space="preserve"> -</v>
      </c>
      <c r="G86" s="18" t="str">
        <f t="shared" si="14"/>
        <v xml:space="preserve"> -</v>
      </c>
      <c r="H86" s="18" t="str">
        <f t="shared" si="14"/>
        <v>Jagung</v>
      </c>
      <c r="I86" s="18" t="str">
        <f t="shared" si="14"/>
        <v xml:space="preserve"> -</v>
      </c>
    </row>
    <row r="87" spans="2:9" x14ac:dyDescent="0.25">
      <c r="B87" s="17" t="s">
        <v>366</v>
      </c>
      <c r="C87" s="18" t="s">
        <v>291</v>
      </c>
      <c r="D87" s="18" t="s">
        <v>290</v>
      </c>
      <c r="F87" s="18" t="str">
        <f t="shared" si="14"/>
        <v xml:space="preserve"> -</v>
      </c>
      <c r="G87" s="18" t="str">
        <f t="shared" si="14"/>
        <v>Kacang</v>
      </c>
      <c r="H87" s="18" t="str">
        <f t="shared" si="14"/>
        <v xml:space="preserve"> -</v>
      </c>
      <c r="I87" s="18" t="str">
        <f t="shared" si="14"/>
        <v xml:space="preserve"> -</v>
      </c>
    </row>
    <row r="88" spans="2:9" x14ac:dyDescent="0.25">
      <c r="B88" s="17" t="s">
        <v>367</v>
      </c>
      <c r="C88" s="18" t="s">
        <v>291</v>
      </c>
      <c r="D88" s="18" t="s">
        <v>290</v>
      </c>
      <c r="F88" s="18" t="str">
        <f t="shared" si="14"/>
        <v xml:space="preserve"> -</v>
      </c>
      <c r="G88" s="18" t="str">
        <f t="shared" si="14"/>
        <v>Kacang</v>
      </c>
      <c r="H88" s="18" t="str">
        <f t="shared" si="14"/>
        <v xml:space="preserve"> -</v>
      </c>
      <c r="I88" s="18" t="str">
        <f t="shared" si="14"/>
        <v xml:space="preserve"> -</v>
      </c>
    </row>
    <row r="89" spans="2:9" x14ac:dyDescent="0.25">
      <c r="B89" s="17" t="s">
        <v>368</v>
      </c>
      <c r="C89" s="18" t="s">
        <v>290</v>
      </c>
      <c r="D89" s="18" t="s">
        <v>290</v>
      </c>
      <c r="F89" s="18" t="str">
        <f t="shared" si="14"/>
        <v xml:space="preserve"> -</v>
      </c>
      <c r="G89" s="18" t="str">
        <f t="shared" si="14"/>
        <v xml:space="preserve"> - </v>
      </c>
      <c r="H89" s="18" t="str">
        <f t="shared" si="14"/>
        <v xml:space="preserve"> -</v>
      </c>
      <c r="I89" s="18" t="str">
        <f t="shared" si="14"/>
        <v xml:space="preserve"> -</v>
      </c>
    </row>
    <row r="90" spans="2:9" x14ac:dyDescent="0.25">
      <c r="B90" s="17" t="s">
        <v>369</v>
      </c>
      <c r="C90" s="18" t="s">
        <v>289</v>
      </c>
      <c r="D90" s="18" t="s">
        <v>290</v>
      </c>
      <c r="F90" s="18" t="str">
        <f t="shared" si="14"/>
        <v xml:space="preserve"> -</v>
      </c>
      <c r="G90" s="18" t="str">
        <f t="shared" si="14"/>
        <v>Padi</v>
      </c>
      <c r="H90" s="18" t="str">
        <f t="shared" si="14"/>
        <v xml:space="preserve"> -</v>
      </c>
      <c r="I90" s="18" t="str">
        <f t="shared" si="14"/>
        <v xml:space="preserve"> -</v>
      </c>
    </row>
    <row r="91" spans="2:9" x14ac:dyDescent="0.25">
      <c r="B91" s="17" t="s">
        <v>370</v>
      </c>
      <c r="C91" s="18" t="s">
        <v>289</v>
      </c>
      <c r="D91" s="18" t="s">
        <v>290</v>
      </c>
      <c r="F91" s="18" t="str">
        <f t="shared" si="14"/>
        <v xml:space="preserve"> -</v>
      </c>
      <c r="G91" s="18" t="str">
        <f t="shared" si="14"/>
        <v>Padi</v>
      </c>
      <c r="H91" s="18" t="str">
        <f t="shared" si="14"/>
        <v xml:space="preserve"> -</v>
      </c>
      <c r="I91" s="18" t="str">
        <f t="shared" si="14"/>
        <v xml:space="preserve"> -</v>
      </c>
    </row>
    <row r="92" spans="2:9" x14ac:dyDescent="0.25">
      <c r="B92" s="17" t="s">
        <v>371</v>
      </c>
      <c r="C92" s="18" t="s">
        <v>290</v>
      </c>
      <c r="D92" s="18" t="s">
        <v>290</v>
      </c>
      <c r="F92" s="18" t="str">
        <f t="shared" si="14"/>
        <v xml:space="preserve"> -</v>
      </c>
      <c r="G92" s="18" t="str">
        <f t="shared" si="14"/>
        <v xml:space="preserve"> - </v>
      </c>
      <c r="H92" s="18" t="str">
        <f t="shared" si="14"/>
        <v xml:space="preserve"> -</v>
      </c>
      <c r="I92" s="18" t="str">
        <f t="shared" si="14"/>
        <v xml:space="preserve"> -</v>
      </c>
    </row>
    <row r="93" spans="2:9" x14ac:dyDescent="0.25">
      <c r="B93" s="17" t="s">
        <v>372</v>
      </c>
      <c r="C93" s="18" t="s">
        <v>291</v>
      </c>
      <c r="D93" s="18" t="s">
        <v>291</v>
      </c>
      <c r="F93" s="18" t="str">
        <f t="shared" ref="F93:I111" si="15">IF($D93&lt;&gt;F$11," -",IF(AND(F$11=$D93,F$11=$C93)," - ",$C93))</f>
        <v xml:space="preserve"> -</v>
      </c>
      <c r="G93" s="18" t="str">
        <f t="shared" si="15"/>
        <v xml:space="preserve"> -</v>
      </c>
      <c r="H93" s="18" t="str">
        <f t="shared" si="15"/>
        <v xml:space="preserve"> - </v>
      </c>
      <c r="I93" s="18" t="str">
        <f t="shared" si="15"/>
        <v xml:space="preserve"> -</v>
      </c>
    </row>
    <row r="94" spans="2:9" x14ac:dyDescent="0.25">
      <c r="B94" s="17" t="s">
        <v>373</v>
      </c>
      <c r="C94" s="18" t="s">
        <v>6</v>
      </c>
      <c r="D94" s="18" t="s">
        <v>290</v>
      </c>
      <c r="F94" s="18" t="str">
        <f t="shared" si="15"/>
        <v xml:space="preserve"> -</v>
      </c>
      <c r="G94" s="18" t="str">
        <f t="shared" si="15"/>
        <v>Lainnya</v>
      </c>
      <c r="H94" s="18" t="str">
        <f t="shared" si="15"/>
        <v xml:space="preserve"> -</v>
      </c>
      <c r="I94" s="18" t="str">
        <f t="shared" si="15"/>
        <v xml:space="preserve"> -</v>
      </c>
    </row>
    <row r="95" spans="2:9" x14ac:dyDescent="0.25">
      <c r="B95" s="17" t="s">
        <v>374</v>
      </c>
      <c r="C95" s="18" t="s">
        <v>290</v>
      </c>
      <c r="D95" s="18" t="s">
        <v>289</v>
      </c>
      <c r="F95" s="18" t="str">
        <f t="shared" si="15"/>
        <v>Jagung</v>
      </c>
      <c r="G95" s="18" t="str">
        <f t="shared" si="15"/>
        <v xml:space="preserve"> -</v>
      </c>
      <c r="H95" s="18" t="str">
        <f t="shared" si="15"/>
        <v xml:space="preserve"> -</v>
      </c>
      <c r="I95" s="18" t="str">
        <f t="shared" si="15"/>
        <v xml:space="preserve"> -</v>
      </c>
    </row>
    <row r="96" spans="2:9" x14ac:dyDescent="0.25">
      <c r="B96" s="17" t="s">
        <v>375</v>
      </c>
      <c r="C96" s="18" t="s">
        <v>289</v>
      </c>
      <c r="D96" s="18" t="s">
        <v>289</v>
      </c>
      <c r="F96" s="18" t="str">
        <f t="shared" si="15"/>
        <v xml:space="preserve"> - </v>
      </c>
      <c r="G96" s="18" t="str">
        <f t="shared" si="15"/>
        <v xml:space="preserve"> -</v>
      </c>
      <c r="H96" s="18" t="str">
        <f t="shared" si="15"/>
        <v xml:space="preserve"> -</v>
      </c>
      <c r="I96" s="18" t="str">
        <f t="shared" si="15"/>
        <v xml:space="preserve"> -</v>
      </c>
    </row>
    <row r="97" spans="2:9" x14ac:dyDescent="0.25">
      <c r="B97" s="17" t="s">
        <v>376</v>
      </c>
      <c r="C97" s="18" t="s">
        <v>290</v>
      </c>
      <c r="D97" s="18" t="s">
        <v>289</v>
      </c>
      <c r="F97" s="18" t="str">
        <f t="shared" si="15"/>
        <v>Jagung</v>
      </c>
      <c r="G97" s="18" t="str">
        <f t="shared" si="15"/>
        <v xml:space="preserve"> -</v>
      </c>
      <c r="H97" s="18" t="str">
        <f t="shared" si="15"/>
        <v xml:space="preserve"> -</v>
      </c>
      <c r="I97" s="18" t="str">
        <f t="shared" si="15"/>
        <v xml:space="preserve"> -</v>
      </c>
    </row>
    <row r="98" spans="2:9" x14ac:dyDescent="0.25">
      <c r="B98" s="17" t="s">
        <v>377</v>
      </c>
      <c r="C98" s="18" t="s">
        <v>289</v>
      </c>
      <c r="D98" s="18" t="s">
        <v>289</v>
      </c>
      <c r="F98" s="18" t="str">
        <f t="shared" si="15"/>
        <v xml:space="preserve"> - </v>
      </c>
      <c r="G98" s="18" t="str">
        <f t="shared" si="15"/>
        <v xml:space="preserve"> -</v>
      </c>
      <c r="H98" s="18" t="str">
        <f t="shared" si="15"/>
        <v xml:space="preserve"> -</v>
      </c>
      <c r="I98" s="18" t="str">
        <f t="shared" si="15"/>
        <v xml:space="preserve"> -</v>
      </c>
    </row>
    <row r="99" spans="2:9" x14ac:dyDescent="0.25">
      <c r="B99" s="17" t="s">
        <v>378</v>
      </c>
      <c r="C99" s="18" t="s">
        <v>289</v>
      </c>
      <c r="D99" s="18" t="s">
        <v>289</v>
      </c>
      <c r="F99" s="18" t="str">
        <f t="shared" si="15"/>
        <v xml:space="preserve"> - </v>
      </c>
      <c r="G99" s="18" t="str">
        <f t="shared" si="15"/>
        <v xml:space="preserve"> -</v>
      </c>
      <c r="H99" s="18" t="str">
        <f t="shared" si="15"/>
        <v xml:space="preserve"> -</v>
      </c>
      <c r="I99" s="18" t="str">
        <f t="shared" si="15"/>
        <v xml:space="preserve"> -</v>
      </c>
    </row>
    <row r="100" spans="2:9" x14ac:dyDescent="0.25">
      <c r="B100" s="17" t="s">
        <v>379</v>
      </c>
      <c r="C100" s="18" t="s">
        <v>289</v>
      </c>
      <c r="D100" s="18" t="s">
        <v>291</v>
      </c>
      <c r="F100" s="18" t="str">
        <f t="shared" si="15"/>
        <v xml:space="preserve"> -</v>
      </c>
      <c r="G100" s="18" t="str">
        <f t="shared" si="15"/>
        <v xml:space="preserve"> -</v>
      </c>
      <c r="H100" s="18" t="str">
        <f t="shared" si="15"/>
        <v>Padi</v>
      </c>
      <c r="I100" s="18" t="str">
        <f t="shared" si="15"/>
        <v xml:space="preserve"> -</v>
      </c>
    </row>
    <row r="101" spans="2:9" x14ac:dyDescent="0.25">
      <c r="B101" s="17" t="s">
        <v>380</v>
      </c>
      <c r="C101" s="18" t="s">
        <v>290</v>
      </c>
      <c r="D101" s="18" t="s">
        <v>289</v>
      </c>
      <c r="F101" s="18" t="str">
        <f t="shared" si="15"/>
        <v>Jagung</v>
      </c>
      <c r="G101" s="18" t="str">
        <f t="shared" si="15"/>
        <v xml:space="preserve"> -</v>
      </c>
      <c r="H101" s="18" t="str">
        <f t="shared" si="15"/>
        <v xml:space="preserve"> -</v>
      </c>
      <c r="I101" s="18" t="str">
        <f t="shared" si="15"/>
        <v xml:space="preserve"> -</v>
      </c>
    </row>
    <row r="102" spans="2:9" x14ac:dyDescent="0.25">
      <c r="B102" s="17" t="s">
        <v>381</v>
      </c>
      <c r="C102" s="18" t="s">
        <v>290</v>
      </c>
      <c r="D102" s="18" t="s">
        <v>290</v>
      </c>
      <c r="F102" s="18" t="str">
        <f t="shared" si="15"/>
        <v xml:space="preserve"> -</v>
      </c>
      <c r="G102" s="18" t="str">
        <f t="shared" si="15"/>
        <v xml:space="preserve"> - </v>
      </c>
      <c r="H102" s="18" t="str">
        <f t="shared" si="15"/>
        <v xml:space="preserve"> -</v>
      </c>
      <c r="I102" s="18" t="str">
        <f t="shared" si="15"/>
        <v xml:space="preserve"> -</v>
      </c>
    </row>
    <row r="103" spans="2:9" x14ac:dyDescent="0.25">
      <c r="B103" s="17" t="s">
        <v>382</v>
      </c>
      <c r="C103" s="18" t="s">
        <v>290</v>
      </c>
      <c r="D103" s="18" t="s">
        <v>291</v>
      </c>
      <c r="F103" s="18" t="str">
        <f t="shared" si="15"/>
        <v xml:space="preserve"> -</v>
      </c>
      <c r="G103" s="18" t="str">
        <f t="shared" si="15"/>
        <v xml:space="preserve"> -</v>
      </c>
      <c r="H103" s="18" t="str">
        <f t="shared" si="15"/>
        <v>Jagung</v>
      </c>
      <c r="I103" s="18" t="str">
        <f t="shared" si="15"/>
        <v xml:space="preserve"> -</v>
      </c>
    </row>
    <row r="104" spans="2:9" x14ac:dyDescent="0.25">
      <c r="B104" s="17" t="s">
        <v>383</v>
      </c>
      <c r="C104" s="18" t="s">
        <v>291</v>
      </c>
      <c r="D104" s="18" t="s">
        <v>289</v>
      </c>
      <c r="F104" s="18" t="str">
        <f t="shared" si="15"/>
        <v>Kacang</v>
      </c>
      <c r="G104" s="18" t="str">
        <f t="shared" si="15"/>
        <v xml:space="preserve"> -</v>
      </c>
      <c r="H104" s="18" t="str">
        <f t="shared" si="15"/>
        <v xml:space="preserve"> -</v>
      </c>
      <c r="I104" s="18" t="str">
        <f t="shared" si="15"/>
        <v xml:space="preserve"> -</v>
      </c>
    </row>
    <row r="105" spans="2:9" x14ac:dyDescent="0.25">
      <c r="B105" s="17" t="s">
        <v>384</v>
      </c>
      <c r="C105" s="18" t="s">
        <v>290</v>
      </c>
      <c r="D105" s="18" t="s">
        <v>6</v>
      </c>
      <c r="F105" s="18" t="str">
        <f t="shared" si="15"/>
        <v xml:space="preserve"> -</v>
      </c>
      <c r="G105" s="18" t="str">
        <f t="shared" si="15"/>
        <v xml:space="preserve"> -</v>
      </c>
      <c r="H105" s="18" t="str">
        <f t="shared" si="15"/>
        <v xml:space="preserve"> -</v>
      </c>
      <c r="I105" s="18" t="str">
        <f t="shared" si="15"/>
        <v>Jagung</v>
      </c>
    </row>
    <row r="106" spans="2:9" x14ac:dyDescent="0.25">
      <c r="B106" s="17" t="s">
        <v>385</v>
      </c>
      <c r="C106" s="18" t="s">
        <v>6</v>
      </c>
      <c r="D106" s="18" t="s">
        <v>6</v>
      </c>
      <c r="F106" s="18" t="str">
        <f t="shared" si="15"/>
        <v xml:space="preserve"> -</v>
      </c>
      <c r="G106" s="18" t="str">
        <f t="shared" si="15"/>
        <v xml:space="preserve"> -</v>
      </c>
      <c r="H106" s="18" t="str">
        <f t="shared" si="15"/>
        <v xml:space="preserve"> -</v>
      </c>
      <c r="I106" s="18" t="str">
        <f t="shared" si="15"/>
        <v xml:space="preserve"> - </v>
      </c>
    </row>
    <row r="107" spans="2:9" x14ac:dyDescent="0.25">
      <c r="B107" s="17" t="s">
        <v>386</v>
      </c>
      <c r="C107" s="18" t="s">
        <v>290</v>
      </c>
      <c r="D107" s="18" t="s">
        <v>6</v>
      </c>
      <c r="F107" s="18" t="str">
        <f t="shared" si="15"/>
        <v xml:space="preserve"> -</v>
      </c>
      <c r="G107" s="18" t="str">
        <f t="shared" si="15"/>
        <v xml:space="preserve"> -</v>
      </c>
      <c r="H107" s="18" t="str">
        <f t="shared" si="15"/>
        <v xml:space="preserve"> -</v>
      </c>
      <c r="I107" s="18" t="str">
        <f t="shared" si="15"/>
        <v>Jagung</v>
      </c>
    </row>
    <row r="108" spans="2:9" x14ac:dyDescent="0.25">
      <c r="B108" s="17" t="s">
        <v>387</v>
      </c>
      <c r="C108" s="18" t="s">
        <v>290</v>
      </c>
      <c r="D108" s="18" t="s">
        <v>290</v>
      </c>
      <c r="F108" s="18" t="str">
        <f t="shared" si="15"/>
        <v xml:space="preserve"> -</v>
      </c>
      <c r="G108" s="18" t="str">
        <f t="shared" si="15"/>
        <v xml:space="preserve"> - </v>
      </c>
      <c r="H108" s="18" t="str">
        <f t="shared" si="15"/>
        <v xml:space="preserve"> -</v>
      </c>
      <c r="I108" s="18" t="str">
        <f t="shared" si="15"/>
        <v xml:space="preserve"> -</v>
      </c>
    </row>
    <row r="109" spans="2:9" x14ac:dyDescent="0.25">
      <c r="B109" s="17" t="s">
        <v>388</v>
      </c>
      <c r="C109" s="18" t="s">
        <v>289</v>
      </c>
      <c r="D109" s="18" t="s">
        <v>290</v>
      </c>
      <c r="F109" s="18" t="str">
        <f t="shared" si="15"/>
        <v xml:space="preserve"> -</v>
      </c>
      <c r="G109" s="18" t="str">
        <f t="shared" si="15"/>
        <v>Padi</v>
      </c>
      <c r="H109" s="18" t="str">
        <f t="shared" si="15"/>
        <v xml:space="preserve"> -</v>
      </c>
      <c r="I109" s="18" t="str">
        <f t="shared" si="15"/>
        <v xml:space="preserve"> -</v>
      </c>
    </row>
    <row r="110" spans="2:9" x14ac:dyDescent="0.25">
      <c r="B110" s="17" t="s">
        <v>389</v>
      </c>
      <c r="C110" s="18" t="s">
        <v>290</v>
      </c>
      <c r="D110" s="18" t="s">
        <v>290</v>
      </c>
      <c r="F110" s="18" t="str">
        <f t="shared" si="15"/>
        <v xml:space="preserve"> -</v>
      </c>
      <c r="G110" s="18" t="str">
        <f t="shared" si="15"/>
        <v xml:space="preserve"> - </v>
      </c>
      <c r="H110" s="18" t="str">
        <f t="shared" si="15"/>
        <v xml:space="preserve"> -</v>
      </c>
      <c r="I110" s="18" t="str">
        <f t="shared" si="15"/>
        <v xml:space="preserve"> -</v>
      </c>
    </row>
    <row r="111" spans="2:9" x14ac:dyDescent="0.25">
      <c r="B111" s="17" t="s">
        <v>390</v>
      </c>
      <c r="C111" s="18" t="s">
        <v>289</v>
      </c>
      <c r="D111" s="18" t="s">
        <v>291</v>
      </c>
      <c r="F111" s="18" t="str">
        <f t="shared" si="15"/>
        <v xml:space="preserve"> -</v>
      </c>
      <c r="G111" s="18" t="str">
        <f t="shared" si="15"/>
        <v xml:space="preserve"> -</v>
      </c>
      <c r="H111" s="18" t="str">
        <f t="shared" si="15"/>
        <v>Padi</v>
      </c>
      <c r="I111" s="18" t="str">
        <f t="shared" si="15"/>
        <v xml:space="preserve"> -</v>
      </c>
    </row>
    <row r="112" spans="2:9" x14ac:dyDescent="0.25">
      <c r="B112" s="17" t="s">
        <v>391</v>
      </c>
      <c r="C112" s="18" t="s">
        <v>289</v>
      </c>
      <c r="D112" s="18" t="s">
        <v>289</v>
      </c>
      <c r="F112" s="18" t="str">
        <f t="shared" ref="F112:I175" si="16">IF($D112&lt;&gt;F$11," -",IF(AND(F$11=$D112,F$11=$C112)," - ",$C112))</f>
        <v xml:space="preserve"> - </v>
      </c>
      <c r="G112" s="18" t="str">
        <f t="shared" si="16"/>
        <v xml:space="preserve"> -</v>
      </c>
      <c r="H112" s="18" t="str">
        <f t="shared" si="16"/>
        <v xml:space="preserve"> -</v>
      </c>
      <c r="I112" s="18" t="str">
        <f t="shared" si="16"/>
        <v xml:space="preserve"> -</v>
      </c>
    </row>
    <row r="113" spans="2:9" x14ac:dyDescent="0.25">
      <c r="B113" s="17" t="s">
        <v>392</v>
      </c>
      <c r="C113" s="18" t="s">
        <v>290</v>
      </c>
      <c r="D113" s="18" t="s">
        <v>290</v>
      </c>
      <c r="F113" s="18" t="str">
        <f t="shared" si="16"/>
        <v xml:space="preserve"> -</v>
      </c>
      <c r="G113" s="18" t="str">
        <f t="shared" si="16"/>
        <v xml:space="preserve"> - </v>
      </c>
      <c r="H113" s="18" t="str">
        <f t="shared" si="16"/>
        <v xml:space="preserve"> -</v>
      </c>
      <c r="I113" s="18" t="str">
        <f t="shared" si="16"/>
        <v xml:space="preserve"> -</v>
      </c>
    </row>
    <row r="114" spans="2:9" x14ac:dyDescent="0.25">
      <c r="B114" s="17" t="s">
        <v>393</v>
      </c>
      <c r="C114" s="18" t="s">
        <v>290</v>
      </c>
      <c r="D114" s="18" t="s">
        <v>290</v>
      </c>
      <c r="F114" s="18" t="str">
        <f t="shared" si="16"/>
        <v xml:space="preserve"> -</v>
      </c>
      <c r="G114" s="18" t="str">
        <f t="shared" si="16"/>
        <v xml:space="preserve"> - </v>
      </c>
      <c r="H114" s="18" t="str">
        <f t="shared" si="16"/>
        <v xml:space="preserve"> -</v>
      </c>
      <c r="I114" s="18" t="str">
        <f t="shared" si="16"/>
        <v xml:space="preserve"> -</v>
      </c>
    </row>
    <row r="115" spans="2:9" x14ac:dyDescent="0.25">
      <c r="B115" s="17" t="s">
        <v>394</v>
      </c>
      <c r="C115" s="18" t="s">
        <v>6</v>
      </c>
      <c r="D115" s="18" t="s">
        <v>6</v>
      </c>
      <c r="F115" s="18" t="str">
        <f t="shared" si="16"/>
        <v xml:space="preserve"> -</v>
      </c>
      <c r="G115" s="18" t="str">
        <f t="shared" si="16"/>
        <v xml:space="preserve"> -</v>
      </c>
      <c r="H115" s="18" t="str">
        <f t="shared" si="16"/>
        <v xml:space="preserve"> -</v>
      </c>
      <c r="I115" s="18" t="str">
        <f t="shared" si="16"/>
        <v xml:space="preserve"> - </v>
      </c>
    </row>
    <row r="116" spans="2:9" x14ac:dyDescent="0.25">
      <c r="B116" s="17" t="s">
        <v>395</v>
      </c>
      <c r="C116" s="18" t="s">
        <v>290</v>
      </c>
      <c r="D116" s="18" t="s">
        <v>291</v>
      </c>
      <c r="F116" s="18" t="str">
        <f t="shared" si="16"/>
        <v xml:space="preserve"> -</v>
      </c>
      <c r="G116" s="18" t="str">
        <f t="shared" si="16"/>
        <v xml:space="preserve"> -</v>
      </c>
      <c r="H116" s="18" t="str">
        <f t="shared" si="16"/>
        <v>Jagung</v>
      </c>
      <c r="I116" s="18" t="str">
        <f t="shared" si="16"/>
        <v xml:space="preserve"> -</v>
      </c>
    </row>
    <row r="117" spans="2:9" x14ac:dyDescent="0.25">
      <c r="B117" s="17" t="s">
        <v>396</v>
      </c>
      <c r="C117" s="18" t="s">
        <v>290</v>
      </c>
      <c r="D117" s="18" t="s">
        <v>291</v>
      </c>
      <c r="F117" s="18" t="str">
        <f t="shared" si="16"/>
        <v xml:space="preserve"> -</v>
      </c>
      <c r="G117" s="18" t="str">
        <f t="shared" si="16"/>
        <v xml:space="preserve"> -</v>
      </c>
      <c r="H117" s="18" t="str">
        <f t="shared" si="16"/>
        <v>Jagung</v>
      </c>
      <c r="I117" s="18" t="str">
        <f t="shared" si="16"/>
        <v xml:space="preserve"> -</v>
      </c>
    </row>
    <row r="118" spans="2:9" x14ac:dyDescent="0.25">
      <c r="B118" s="17" t="s">
        <v>397</v>
      </c>
      <c r="C118" s="18" t="s">
        <v>291</v>
      </c>
      <c r="D118" s="18" t="s">
        <v>289</v>
      </c>
      <c r="F118" s="18" t="str">
        <f t="shared" si="16"/>
        <v>Kacang</v>
      </c>
      <c r="G118" s="18" t="str">
        <f t="shared" si="16"/>
        <v xml:space="preserve"> -</v>
      </c>
      <c r="H118" s="18" t="str">
        <f t="shared" si="16"/>
        <v xml:space="preserve"> -</v>
      </c>
      <c r="I118" s="18" t="str">
        <f t="shared" si="16"/>
        <v xml:space="preserve"> -</v>
      </c>
    </row>
    <row r="119" spans="2:9" x14ac:dyDescent="0.25">
      <c r="B119" s="17" t="s">
        <v>398</v>
      </c>
      <c r="C119" s="18" t="s">
        <v>291</v>
      </c>
      <c r="D119" s="18" t="s">
        <v>291</v>
      </c>
      <c r="F119" s="18" t="str">
        <f t="shared" si="16"/>
        <v xml:space="preserve"> -</v>
      </c>
      <c r="G119" s="18" t="str">
        <f t="shared" si="16"/>
        <v xml:space="preserve"> -</v>
      </c>
      <c r="H119" s="18" t="str">
        <f t="shared" si="16"/>
        <v xml:space="preserve"> - </v>
      </c>
      <c r="I119" s="18" t="str">
        <f t="shared" si="16"/>
        <v xml:space="preserve"> -</v>
      </c>
    </row>
    <row r="120" spans="2:9" x14ac:dyDescent="0.25">
      <c r="B120" s="17" t="s">
        <v>399</v>
      </c>
      <c r="C120" s="18" t="s">
        <v>6</v>
      </c>
      <c r="D120" s="18" t="s">
        <v>289</v>
      </c>
      <c r="F120" s="18" t="str">
        <f t="shared" si="16"/>
        <v>Lainnya</v>
      </c>
      <c r="G120" s="18" t="str">
        <f t="shared" si="16"/>
        <v xml:space="preserve"> -</v>
      </c>
      <c r="H120" s="18" t="str">
        <f t="shared" si="16"/>
        <v xml:space="preserve"> -</v>
      </c>
      <c r="I120" s="18" t="str">
        <f t="shared" si="16"/>
        <v xml:space="preserve"> -</v>
      </c>
    </row>
    <row r="121" spans="2:9" x14ac:dyDescent="0.25">
      <c r="B121" s="17" t="s">
        <v>400</v>
      </c>
      <c r="C121" s="18" t="s">
        <v>290</v>
      </c>
      <c r="D121" s="18" t="s">
        <v>290</v>
      </c>
      <c r="F121" s="18" t="str">
        <f t="shared" si="16"/>
        <v xml:space="preserve"> -</v>
      </c>
      <c r="G121" s="18" t="str">
        <f t="shared" si="16"/>
        <v xml:space="preserve"> - </v>
      </c>
      <c r="H121" s="18" t="str">
        <f t="shared" si="16"/>
        <v xml:space="preserve"> -</v>
      </c>
      <c r="I121" s="18" t="str">
        <f t="shared" si="16"/>
        <v xml:space="preserve"> -</v>
      </c>
    </row>
    <row r="122" spans="2:9" x14ac:dyDescent="0.25">
      <c r="B122" s="17" t="s">
        <v>401</v>
      </c>
      <c r="C122" s="18" t="s">
        <v>289</v>
      </c>
      <c r="D122" s="18" t="s">
        <v>289</v>
      </c>
      <c r="F122" s="18" t="str">
        <f t="shared" si="16"/>
        <v xml:space="preserve"> - </v>
      </c>
      <c r="G122" s="18" t="str">
        <f t="shared" si="16"/>
        <v xml:space="preserve"> -</v>
      </c>
      <c r="H122" s="18" t="str">
        <f t="shared" si="16"/>
        <v xml:space="preserve"> -</v>
      </c>
      <c r="I122" s="18" t="str">
        <f t="shared" si="16"/>
        <v xml:space="preserve"> -</v>
      </c>
    </row>
    <row r="123" spans="2:9" x14ac:dyDescent="0.25">
      <c r="B123" s="17" t="s">
        <v>402</v>
      </c>
      <c r="C123" s="18" t="s">
        <v>6</v>
      </c>
      <c r="D123" s="18" t="s">
        <v>6</v>
      </c>
      <c r="F123" s="18" t="str">
        <f t="shared" si="16"/>
        <v xml:space="preserve"> -</v>
      </c>
      <c r="G123" s="18" t="str">
        <f t="shared" si="16"/>
        <v xml:space="preserve"> -</v>
      </c>
      <c r="H123" s="18" t="str">
        <f t="shared" si="16"/>
        <v xml:space="preserve"> -</v>
      </c>
      <c r="I123" s="18" t="str">
        <f t="shared" si="16"/>
        <v xml:space="preserve"> - </v>
      </c>
    </row>
    <row r="124" spans="2:9" x14ac:dyDescent="0.25">
      <c r="B124" s="17" t="s">
        <v>403</v>
      </c>
      <c r="C124" s="18" t="s">
        <v>290</v>
      </c>
      <c r="D124" s="18" t="s">
        <v>290</v>
      </c>
      <c r="F124" s="18" t="str">
        <f t="shared" si="16"/>
        <v xml:space="preserve"> -</v>
      </c>
      <c r="G124" s="18" t="str">
        <f t="shared" si="16"/>
        <v xml:space="preserve"> - </v>
      </c>
      <c r="H124" s="18" t="str">
        <f t="shared" si="16"/>
        <v xml:space="preserve"> -</v>
      </c>
      <c r="I124" s="18" t="str">
        <f t="shared" si="16"/>
        <v xml:space="preserve"> -</v>
      </c>
    </row>
    <row r="125" spans="2:9" x14ac:dyDescent="0.25">
      <c r="B125" s="17" t="s">
        <v>404</v>
      </c>
      <c r="C125" s="18" t="s">
        <v>290</v>
      </c>
      <c r="D125" s="18" t="s">
        <v>290</v>
      </c>
      <c r="F125" s="18" t="str">
        <f t="shared" si="16"/>
        <v xml:space="preserve"> -</v>
      </c>
      <c r="G125" s="18" t="str">
        <f t="shared" si="16"/>
        <v xml:space="preserve"> - </v>
      </c>
      <c r="H125" s="18" t="str">
        <f t="shared" si="16"/>
        <v xml:space="preserve"> -</v>
      </c>
      <c r="I125" s="18" t="str">
        <f t="shared" si="16"/>
        <v xml:space="preserve"> -</v>
      </c>
    </row>
    <row r="126" spans="2:9" x14ac:dyDescent="0.25">
      <c r="B126" s="17" t="s">
        <v>405</v>
      </c>
      <c r="C126" s="18" t="s">
        <v>6</v>
      </c>
      <c r="D126" s="18" t="s">
        <v>291</v>
      </c>
      <c r="F126" s="18" t="str">
        <f t="shared" si="16"/>
        <v xml:space="preserve"> -</v>
      </c>
      <c r="G126" s="18" t="str">
        <f t="shared" si="16"/>
        <v xml:space="preserve"> -</v>
      </c>
      <c r="H126" s="18" t="str">
        <f t="shared" si="16"/>
        <v>Lainnya</v>
      </c>
      <c r="I126" s="18" t="str">
        <f t="shared" si="16"/>
        <v xml:space="preserve"> -</v>
      </c>
    </row>
    <row r="127" spans="2:9" x14ac:dyDescent="0.25">
      <c r="B127" s="17" t="s">
        <v>406</v>
      </c>
      <c r="C127" s="18" t="s">
        <v>291</v>
      </c>
      <c r="D127" s="18" t="s">
        <v>290</v>
      </c>
      <c r="F127" s="18" t="str">
        <f t="shared" si="16"/>
        <v xml:space="preserve"> -</v>
      </c>
      <c r="G127" s="18" t="str">
        <f t="shared" si="16"/>
        <v>Kacang</v>
      </c>
      <c r="H127" s="18" t="str">
        <f t="shared" si="16"/>
        <v xml:space="preserve"> -</v>
      </c>
      <c r="I127" s="18" t="str">
        <f t="shared" si="16"/>
        <v xml:space="preserve"> -</v>
      </c>
    </row>
    <row r="128" spans="2:9" x14ac:dyDescent="0.25">
      <c r="B128" s="17" t="s">
        <v>407</v>
      </c>
      <c r="C128" s="18" t="s">
        <v>290</v>
      </c>
      <c r="D128" s="18" t="s">
        <v>289</v>
      </c>
      <c r="F128" s="18" t="str">
        <f t="shared" si="16"/>
        <v>Jagung</v>
      </c>
      <c r="G128" s="18" t="str">
        <f t="shared" si="16"/>
        <v xml:space="preserve"> -</v>
      </c>
      <c r="H128" s="18" t="str">
        <f t="shared" si="16"/>
        <v xml:space="preserve"> -</v>
      </c>
      <c r="I128" s="18" t="str">
        <f t="shared" si="16"/>
        <v xml:space="preserve"> -</v>
      </c>
    </row>
    <row r="129" spans="2:9" x14ac:dyDescent="0.25">
      <c r="B129" s="17" t="s">
        <v>408</v>
      </c>
      <c r="C129" s="18" t="s">
        <v>289</v>
      </c>
      <c r="D129" s="18" t="s">
        <v>290</v>
      </c>
      <c r="F129" s="18" t="str">
        <f t="shared" si="16"/>
        <v xml:space="preserve"> -</v>
      </c>
      <c r="G129" s="18" t="str">
        <f t="shared" si="16"/>
        <v>Padi</v>
      </c>
      <c r="H129" s="18" t="str">
        <f t="shared" si="16"/>
        <v xml:space="preserve"> -</v>
      </c>
      <c r="I129" s="18" t="str">
        <f t="shared" si="16"/>
        <v xml:space="preserve"> -</v>
      </c>
    </row>
    <row r="130" spans="2:9" x14ac:dyDescent="0.25">
      <c r="B130" s="17" t="s">
        <v>409</v>
      </c>
      <c r="C130" s="18" t="s">
        <v>291</v>
      </c>
      <c r="D130" s="18" t="s">
        <v>291</v>
      </c>
      <c r="F130" s="18" t="str">
        <f t="shared" si="16"/>
        <v xml:space="preserve"> -</v>
      </c>
      <c r="G130" s="18" t="str">
        <f t="shared" si="16"/>
        <v xml:space="preserve"> -</v>
      </c>
      <c r="H130" s="18" t="str">
        <f t="shared" si="16"/>
        <v xml:space="preserve"> - </v>
      </c>
      <c r="I130" s="18" t="str">
        <f t="shared" si="16"/>
        <v xml:space="preserve"> -</v>
      </c>
    </row>
    <row r="131" spans="2:9" x14ac:dyDescent="0.25">
      <c r="B131" s="17" t="s">
        <v>410</v>
      </c>
      <c r="C131" s="18" t="s">
        <v>289</v>
      </c>
      <c r="D131" s="18" t="s">
        <v>289</v>
      </c>
      <c r="F131" s="18" t="str">
        <f t="shared" si="16"/>
        <v xml:space="preserve"> - </v>
      </c>
      <c r="G131" s="18" t="str">
        <f t="shared" si="16"/>
        <v xml:space="preserve"> -</v>
      </c>
      <c r="H131" s="18" t="str">
        <f t="shared" si="16"/>
        <v xml:space="preserve"> -</v>
      </c>
      <c r="I131" s="18" t="str">
        <f t="shared" si="16"/>
        <v xml:space="preserve"> -</v>
      </c>
    </row>
    <row r="132" spans="2:9" x14ac:dyDescent="0.25">
      <c r="B132" s="17" t="s">
        <v>411</v>
      </c>
      <c r="C132" s="18" t="s">
        <v>291</v>
      </c>
      <c r="D132" s="18" t="s">
        <v>290</v>
      </c>
      <c r="F132" s="18" t="str">
        <f t="shared" si="16"/>
        <v xml:space="preserve"> -</v>
      </c>
      <c r="G132" s="18" t="str">
        <f t="shared" si="16"/>
        <v>Kacang</v>
      </c>
      <c r="H132" s="18" t="str">
        <f t="shared" si="16"/>
        <v xml:space="preserve"> -</v>
      </c>
      <c r="I132" s="18" t="str">
        <f t="shared" si="16"/>
        <v xml:space="preserve"> -</v>
      </c>
    </row>
    <row r="133" spans="2:9" x14ac:dyDescent="0.25">
      <c r="B133" s="17" t="s">
        <v>412</v>
      </c>
      <c r="C133" s="18" t="s">
        <v>290</v>
      </c>
      <c r="D133" s="18" t="s">
        <v>290</v>
      </c>
      <c r="F133" s="18" t="str">
        <f t="shared" si="16"/>
        <v xml:space="preserve"> -</v>
      </c>
      <c r="G133" s="18" t="str">
        <f t="shared" si="16"/>
        <v xml:space="preserve"> - </v>
      </c>
      <c r="H133" s="18" t="str">
        <f t="shared" si="16"/>
        <v xml:space="preserve"> -</v>
      </c>
      <c r="I133" s="18" t="str">
        <f t="shared" si="16"/>
        <v xml:space="preserve"> -</v>
      </c>
    </row>
    <row r="134" spans="2:9" x14ac:dyDescent="0.25">
      <c r="B134" s="17" t="s">
        <v>413</v>
      </c>
      <c r="C134" s="18" t="s">
        <v>291</v>
      </c>
      <c r="D134" s="18" t="s">
        <v>291</v>
      </c>
      <c r="F134" s="18" t="str">
        <f t="shared" si="16"/>
        <v xml:space="preserve"> -</v>
      </c>
      <c r="G134" s="18" t="str">
        <f t="shared" si="16"/>
        <v xml:space="preserve"> -</v>
      </c>
      <c r="H134" s="18" t="str">
        <f t="shared" si="16"/>
        <v xml:space="preserve"> - </v>
      </c>
      <c r="I134" s="18" t="str">
        <f t="shared" si="16"/>
        <v xml:space="preserve"> -</v>
      </c>
    </row>
    <row r="135" spans="2:9" x14ac:dyDescent="0.25">
      <c r="B135" s="17" t="s">
        <v>414</v>
      </c>
      <c r="C135" s="18" t="s">
        <v>290</v>
      </c>
      <c r="D135" s="18" t="s">
        <v>291</v>
      </c>
      <c r="F135" s="18" t="str">
        <f t="shared" si="16"/>
        <v xml:space="preserve"> -</v>
      </c>
      <c r="G135" s="18" t="str">
        <f t="shared" si="16"/>
        <v xml:space="preserve"> -</v>
      </c>
      <c r="H135" s="18" t="str">
        <f t="shared" si="16"/>
        <v>Jagung</v>
      </c>
      <c r="I135" s="18" t="str">
        <f t="shared" si="16"/>
        <v xml:space="preserve"> -</v>
      </c>
    </row>
    <row r="136" spans="2:9" x14ac:dyDescent="0.25">
      <c r="B136" s="17" t="s">
        <v>415</v>
      </c>
      <c r="C136" s="18" t="s">
        <v>291</v>
      </c>
      <c r="D136" s="18" t="s">
        <v>6</v>
      </c>
      <c r="F136" s="18" t="str">
        <f t="shared" si="16"/>
        <v xml:space="preserve"> -</v>
      </c>
      <c r="G136" s="18" t="str">
        <f t="shared" si="16"/>
        <v xml:space="preserve"> -</v>
      </c>
      <c r="H136" s="18" t="str">
        <f t="shared" si="16"/>
        <v xml:space="preserve"> -</v>
      </c>
      <c r="I136" s="18" t="str">
        <f t="shared" si="16"/>
        <v>Kacang</v>
      </c>
    </row>
    <row r="137" spans="2:9" x14ac:dyDescent="0.25">
      <c r="B137" s="17" t="s">
        <v>416</v>
      </c>
      <c r="C137" s="18" t="s">
        <v>290</v>
      </c>
      <c r="D137" s="18" t="s">
        <v>289</v>
      </c>
      <c r="F137" s="18" t="str">
        <f t="shared" si="16"/>
        <v>Jagung</v>
      </c>
      <c r="G137" s="18" t="str">
        <f t="shared" si="16"/>
        <v xml:space="preserve"> -</v>
      </c>
      <c r="H137" s="18" t="str">
        <f t="shared" si="16"/>
        <v xml:space="preserve"> -</v>
      </c>
      <c r="I137" s="18" t="str">
        <f t="shared" si="16"/>
        <v xml:space="preserve"> -</v>
      </c>
    </row>
    <row r="138" spans="2:9" x14ac:dyDescent="0.25">
      <c r="B138" s="17" t="s">
        <v>417</v>
      </c>
      <c r="C138" s="18" t="s">
        <v>291</v>
      </c>
      <c r="D138" s="18" t="s">
        <v>291</v>
      </c>
      <c r="F138" s="18" t="str">
        <f t="shared" si="16"/>
        <v xml:space="preserve"> -</v>
      </c>
      <c r="G138" s="18" t="str">
        <f t="shared" si="16"/>
        <v xml:space="preserve"> -</v>
      </c>
      <c r="H138" s="18" t="str">
        <f t="shared" si="16"/>
        <v xml:space="preserve"> - </v>
      </c>
      <c r="I138" s="18" t="str">
        <f t="shared" si="16"/>
        <v xml:space="preserve"> -</v>
      </c>
    </row>
    <row r="139" spans="2:9" x14ac:dyDescent="0.25">
      <c r="B139" s="17" t="s">
        <v>418</v>
      </c>
      <c r="C139" s="18" t="s">
        <v>289</v>
      </c>
      <c r="D139" s="18" t="s">
        <v>290</v>
      </c>
      <c r="F139" s="18" t="str">
        <f t="shared" si="16"/>
        <v xml:space="preserve"> -</v>
      </c>
      <c r="G139" s="18" t="str">
        <f t="shared" si="16"/>
        <v>Padi</v>
      </c>
      <c r="H139" s="18" t="str">
        <f t="shared" si="16"/>
        <v xml:space="preserve"> -</v>
      </c>
      <c r="I139" s="18" t="str">
        <f t="shared" si="16"/>
        <v xml:space="preserve"> -</v>
      </c>
    </row>
    <row r="140" spans="2:9" x14ac:dyDescent="0.25">
      <c r="B140" s="17" t="s">
        <v>419</v>
      </c>
      <c r="C140" s="18" t="s">
        <v>291</v>
      </c>
      <c r="D140" s="18" t="s">
        <v>291</v>
      </c>
      <c r="F140" s="18" t="str">
        <f t="shared" si="16"/>
        <v xml:space="preserve"> -</v>
      </c>
      <c r="G140" s="18" t="str">
        <f t="shared" si="16"/>
        <v xml:space="preserve"> -</v>
      </c>
      <c r="H140" s="18" t="str">
        <f t="shared" si="16"/>
        <v xml:space="preserve"> - </v>
      </c>
      <c r="I140" s="18" t="str">
        <f t="shared" si="16"/>
        <v xml:space="preserve"> -</v>
      </c>
    </row>
    <row r="141" spans="2:9" x14ac:dyDescent="0.25">
      <c r="B141" s="17" t="s">
        <v>420</v>
      </c>
      <c r="C141" s="18" t="s">
        <v>6</v>
      </c>
      <c r="D141" s="18" t="s">
        <v>289</v>
      </c>
      <c r="F141" s="18" t="str">
        <f t="shared" si="16"/>
        <v>Lainnya</v>
      </c>
      <c r="G141" s="18" t="str">
        <f t="shared" si="16"/>
        <v xml:space="preserve"> -</v>
      </c>
      <c r="H141" s="18" t="str">
        <f t="shared" si="16"/>
        <v xml:space="preserve"> -</v>
      </c>
      <c r="I141" s="18" t="str">
        <f t="shared" si="16"/>
        <v xml:space="preserve"> -</v>
      </c>
    </row>
    <row r="142" spans="2:9" x14ac:dyDescent="0.25">
      <c r="B142" s="17" t="s">
        <v>421</v>
      </c>
      <c r="C142" s="18" t="s">
        <v>290</v>
      </c>
      <c r="D142" s="18" t="s">
        <v>290</v>
      </c>
      <c r="F142" s="18" t="str">
        <f t="shared" si="16"/>
        <v xml:space="preserve"> -</v>
      </c>
      <c r="G142" s="18" t="str">
        <f t="shared" si="16"/>
        <v xml:space="preserve"> - </v>
      </c>
      <c r="H142" s="18" t="str">
        <f t="shared" si="16"/>
        <v xml:space="preserve"> -</v>
      </c>
      <c r="I142" s="18" t="str">
        <f t="shared" si="16"/>
        <v xml:space="preserve"> -</v>
      </c>
    </row>
    <row r="143" spans="2:9" x14ac:dyDescent="0.25">
      <c r="B143" s="17" t="s">
        <v>422</v>
      </c>
      <c r="C143" s="18" t="s">
        <v>291</v>
      </c>
      <c r="D143" s="18" t="s">
        <v>6</v>
      </c>
      <c r="F143" s="18" t="str">
        <f t="shared" si="16"/>
        <v xml:space="preserve"> -</v>
      </c>
      <c r="G143" s="18" t="str">
        <f t="shared" si="16"/>
        <v xml:space="preserve"> -</v>
      </c>
      <c r="H143" s="18" t="str">
        <f t="shared" si="16"/>
        <v xml:space="preserve"> -</v>
      </c>
      <c r="I143" s="18" t="str">
        <f t="shared" si="16"/>
        <v>Kacang</v>
      </c>
    </row>
    <row r="144" spans="2:9" x14ac:dyDescent="0.25">
      <c r="B144" s="17" t="s">
        <v>423</v>
      </c>
      <c r="C144" s="18" t="s">
        <v>289</v>
      </c>
      <c r="D144" s="18" t="s">
        <v>289</v>
      </c>
      <c r="F144" s="18" t="str">
        <f t="shared" si="16"/>
        <v xml:space="preserve"> - </v>
      </c>
      <c r="G144" s="18" t="str">
        <f t="shared" si="16"/>
        <v xml:space="preserve"> -</v>
      </c>
      <c r="H144" s="18" t="str">
        <f t="shared" si="16"/>
        <v xml:space="preserve"> -</v>
      </c>
      <c r="I144" s="18" t="str">
        <f t="shared" si="16"/>
        <v xml:space="preserve"> -</v>
      </c>
    </row>
    <row r="145" spans="2:9" x14ac:dyDescent="0.25">
      <c r="B145" s="17" t="s">
        <v>424</v>
      </c>
      <c r="C145" s="18" t="s">
        <v>290</v>
      </c>
      <c r="D145" s="18" t="s">
        <v>290</v>
      </c>
      <c r="F145" s="18" t="str">
        <f t="shared" si="16"/>
        <v xml:space="preserve"> -</v>
      </c>
      <c r="G145" s="18" t="str">
        <f t="shared" si="16"/>
        <v xml:space="preserve"> - </v>
      </c>
      <c r="H145" s="18" t="str">
        <f t="shared" si="16"/>
        <v xml:space="preserve"> -</v>
      </c>
      <c r="I145" s="18" t="str">
        <f t="shared" si="16"/>
        <v xml:space="preserve"> -</v>
      </c>
    </row>
    <row r="146" spans="2:9" x14ac:dyDescent="0.25">
      <c r="B146" s="17" t="s">
        <v>425</v>
      </c>
      <c r="C146" s="18" t="s">
        <v>291</v>
      </c>
      <c r="D146" s="18" t="s">
        <v>6</v>
      </c>
      <c r="F146" s="18" t="str">
        <f t="shared" si="16"/>
        <v xml:space="preserve"> -</v>
      </c>
      <c r="G146" s="18" t="str">
        <f t="shared" si="16"/>
        <v xml:space="preserve"> -</v>
      </c>
      <c r="H146" s="18" t="str">
        <f t="shared" si="16"/>
        <v xml:space="preserve"> -</v>
      </c>
      <c r="I146" s="18" t="str">
        <f t="shared" si="16"/>
        <v>Kacang</v>
      </c>
    </row>
    <row r="147" spans="2:9" x14ac:dyDescent="0.25">
      <c r="B147" s="17" t="s">
        <v>426</v>
      </c>
      <c r="C147" s="18" t="s">
        <v>6</v>
      </c>
      <c r="D147" s="18" t="s">
        <v>289</v>
      </c>
      <c r="F147" s="18" t="str">
        <f t="shared" si="16"/>
        <v>Lainnya</v>
      </c>
      <c r="G147" s="18" t="str">
        <f t="shared" si="16"/>
        <v xml:space="preserve"> -</v>
      </c>
      <c r="H147" s="18" t="str">
        <f t="shared" si="16"/>
        <v xml:space="preserve"> -</v>
      </c>
      <c r="I147" s="18" t="str">
        <f t="shared" si="16"/>
        <v xml:space="preserve"> -</v>
      </c>
    </row>
    <row r="148" spans="2:9" x14ac:dyDescent="0.25">
      <c r="B148" s="17" t="s">
        <v>427</v>
      </c>
      <c r="C148" s="18" t="s">
        <v>290</v>
      </c>
      <c r="D148" s="18" t="s">
        <v>291</v>
      </c>
      <c r="F148" s="18" t="str">
        <f t="shared" si="16"/>
        <v xml:space="preserve"> -</v>
      </c>
      <c r="G148" s="18" t="str">
        <f t="shared" si="16"/>
        <v xml:space="preserve"> -</v>
      </c>
      <c r="H148" s="18" t="str">
        <f t="shared" si="16"/>
        <v>Jagung</v>
      </c>
      <c r="I148" s="18" t="str">
        <f t="shared" si="16"/>
        <v xml:space="preserve"> -</v>
      </c>
    </row>
    <row r="149" spans="2:9" x14ac:dyDescent="0.25">
      <c r="B149" s="17" t="s">
        <v>428</v>
      </c>
      <c r="C149" s="18" t="s">
        <v>6</v>
      </c>
      <c r="D149" s="18" t="s">
        <v>290</v>
      </c>
      <c r="F149" s="18" t="str">
        <f t="shared" si="16"/>
        <v xml:space="preserve"> -</v>
      </c>
      <c r="G149" s="18" t="str">
        <f t="shared" si="16"/>
        <v>Lainnya</v>
      </c>
      <c r="H149" s="18" t="str">
        <f t="shared" si="16"/>
        <v xml:space="preserve"> -</v>
      </c>
      <c r="I149" s="18" t="str">
        <f t="shared" si="16"/>
        <v xml:space="preserve"> -</v>
      </c>
    </row>
    <row r="150" spans="2:9" x14ac:dyDescent="0.25">
      <c r="B150" s="17" t="s">
        <v>429</v>
      </c>
      <c r="C150" s="18" t="s">
        <v>291</v>
      </c>
      <c r="D150" s="18" t="s">
        <v>6</v>
      </c>
      <c r="F150" s="18" t="str">
        <f t="shared" si="16"/>
        <v xml:space="preserve"> -</v>
      </c>
      <c r="G150" s="18" t="str">
        <f t="shared" si="16"/>
        <v xml:space="preserve"> -</v>
      </c>
      <c r="H150" s="18" t="str">
        <f t="shared" si="16"/>
        <v xml:space="preserve"> -</v>
      </c>
      <c r="I150" s="18" t="str">
        <f t="shared" si="16"/>
        <v>Kacang</v>
      </c>
    </row>
    <row r="151" spans="2:9" x14ac:dyDescent="0.25">
      <c r="B151" s="17" t="s">
        <v>430</v>
      </c>
      <c r="C151" s="18" t="s">
        <v>291</v>
      </c>
      <c r="D151" s="18" t="s">
        <v>289</v>
      </c>
      <c r="F151" s="18" t="str">
        <f t="shared" si="16"/>
        <v>Kacang</v>
      </c>
      <c r="G151" s="18" t="str">
        <f t="shared" si="16"/>
        <v xml:space="preserve"> -</v>
      </c>
      <c r="H151" s="18" t="str">
        <f t="shared" si="16"/>
        <v xml:space="preserve"> -</v>
      </c>
      <c r="I151" s="18" t="str">
        <f t="shared" si="16"/>
        <v xml:space="preserve"> -</v>
      </c>
    </row>
    <row r="152" spans="2:9" x14ac:dyDescent="0.25">
      <c r="B152" s="17" t="s">
        <v>431</v>
      </c>
      <c r="C152" s="18" t="s">
        <v>291</v>
      </c>
      <c r="D152" s="18" t="s">
        <v>289</v>
      </c>
      <c r="F152" s="18" t="str">
        <f t="shared" si="16"/>
        <v>Kacang</v>
      </c>
      <c r="G152" s="18" t="str">
        <f t="shared" si="16"/>
        <v xml:space="preserve"> -</v>
      </c>
      <c r="H152" s="18" t="str">
        <f t="shared" si="16"/>
        <v xml:space="preserve"> -</v>
      </c>
      <c r="I152" s="18" t="str">
        <f t="shared" si="16"/>
        <v xml:space="preserve"> -</v>
      </c>
    </row>
    <row r="153" spans="2:9" x14ac:dyDescent="0.25">
      <c r="B153" s="17" t="s">
        <v>432</v>
      </c>
      <c r="C153" s="18" t="s">
        <v>290</v>
      </c>
      <c r="D153" s="18" t="s">
        <v>291</v>
      </c>
      <c r="F153" s="18" t="str">
        <f t="shared" si="16"/>
        <v xml:space="preserve"> -</v>
      </c>
      <c r="G153" s="18" t="str">
        <f t="shared" si="16"/>
        <v xml:space="preserve"> -</v>
      </c>
      <c r="H153" s="18" t="str">
        <f t="shared" si="16"/>
        <v>Jagung</v>
      </c>
      <c r="I153" s="18" t="str">
        <f t="shared" si="16"/>
        <v xml:space="preserve"> -</v>
      </c>
    </row>
    <row r="154" spans="2:9" x14ac:dyDescent="0.25">
      <c r="B154" s="17" t="s">
        <v>433</v>
      </c>
      <c r="C154" s="18" t="s">
        <v>289</v>
      </c>
      <c r="D154" s="18" t="s">
        <v>290</v>
      </c>
      <c r="F154" s="18" t="str">
        <f t="shared" si="16"/>
        <v xml:space="preserve"> -</v>
      </c>
      <c r="G154" s="18" t="str">
        <f t="shared" si="16"/>
        <v>Padi</v>
      </c>
      <c r="H154" s="18" t="str">
        <f t="shared" si="16"/>
        <v xml:space="preserve"> -</v>
      </c>
      <c r="I154" s="18" t="str">
        <f t="shared" si="16"/>
        <v xml:space="preserve"> -</v>
      </c>
    </row>
    <row r="155" spans="2:9" x14ac:dyDescent="0.25">
      <c r="B155" s="17" t="s">
        <v>434</v>
      </c>
      <c r="C155" s="18" t="s">
        <v>289</v>
      </c>
      <c r="D155" s="18" t="s">
        <v>291</v>
      </c>
      <c r="F155" s="18" t="str">
        <f t="shared" si="16"/>
        <v xml:space="preserve"> -</v>
      </c>
      <c r="G155" s="18" t="str">
        <f t="shared" si="16"/>
        <v xml:space="preserve"> -</v>
      </c>
      <c r="H155" s="18" t="str">
        <f t="shared" si="16"/>
        <v>Padi</v>
      </c>
      <c r="I155" s="18" t="str">
        <f t="shared" si="16"/>
        <v xml:space="preserve"> -</v>
      </c>
    </row>
    <row r="156" spans="2:9" x14ac:dyDescent="0.25">
      <c r="B156" s="17" t="s">
        <v>435</v>
      </c>
      <c r="C156" s="18" t="s">
        <v>291</v>
      </c>
      <c r="D156" s="18" t="s">
        <v>291</v>
      </c>
      <c r="F156" s="18" t="str">
        <f t="shared" si="16"/>
        <v xml:space="preserve"> -</v>
      </c>
      <c r="G156" s="18" t="str">
        <f t="shared" si="16"/>
        <v xml:space="preserve"> -</v>
      </c>
      <c r="H156" s="18" t="str">
        <f t="shared" si="16"/>
        <v xml:space="preserve"> - </v>
      </c>
      <c r="I156" s="18" t="str">
        <f t="shared" si="16"/>
        <v xml:space="preserve"> -</v>
      </c>
    </row>
    <row r="157" spans="2:9" x14ac:dyDescent="0.25">
      <c r="B157" s="17" t="s">
        <v>436</v>
      </c>
      <c r="C157" s="18" t="s">
        <v>291</v>
      </c>
      <c r="D157" s="18" t="s">
        <v>291</v>
      </c>
      <c r="F157" s="18" t="str">
        <f t="shared" si="16"/>
        <v xml:space="preserve"> -</v>
      </c>
      <c r="G157" s="18" t="str">
        <f t="shared" si="16"/>
        <v xml:space="preserve"> -</v>
      </c>
      <c r="H157" s="18" t="str">
        <f t="shared" si="16"/>
        <v xml:space="preserve"> - </v>
      </c>
      <c r="I157" s="18" t="str">
        <f t="shared" si="16"/>
        <v xml:space="preserve"> -</v>
      </c>
    </row>
    <row r="158" spans="2:9" x14ac:dyDescent="0.25">
      <c r="B158" s="17" t="s">
        <v>437</v>
      </c>
      <c r="C158" s="18" t="s">
        <v>290</v>
      </c>
      <c r="D158" s="18" t="s">
        <v>290</v>
      </c>
      <c r="F158" s="18" t="str">
        <f t="shared" si="16"/>
        <v xml:space="preserve"> -</v>
      </c>
      <c r="G158" s="18" t="str">
        <f t="shared" si="16"/>
        <v xml:space="preserve"> - </v>
      </c>
      <c r="H158" s="18" t="str">
        <f t="shared" si="16"/>
        <v xml:space="preserve"> -</v>
      </c>
      <c r="I158" s="18" t="str">
        <f t="shared" si="16"/>
        <v xml:space="preserve"> -</v>
      </c>
    </row>
    <row r="159" spans="2:9" x14ac:dyDescent="0.25">
      <c r="B159" s="17" t="s">
        <v>438</v>
      </c>
      <c r="C159" s="18" t="s">
        <v>291</v>
      </c>
      <c r="D159" s="18" t="s">
        <v>289</v>
      </c>
      <c r="F159" s="18" t="str">
        <f t="shared" si="16"/>
        <v>Kacang</v>
      </c>
      <c r="G159" s="18" t="str">
        <f t="shared" si="16"/>
        <v xml:space="preserve"> -</v>
      </c>
      <c r="H159" s="18" t="str">
        <f t="shared" si="16"/>
        <v xml:space="preserve"> -</v>
      </c>
      <c r="I159" s="18" t="str">
        <f t="shared" si="16"/>
        <v xml:space="preserve"> -</v>
      </c>
    </row>
    <row r="160" spans="2:9" x14ac:dyDescent="0.25">
      <c r="B160" s="17" t="s">
        <v>439</v>
      </c>
      <c r="C160" s="18" t="s">
        <v>291</v>
      </c>
      <c r="D160" s="18" t="s">
        <v>291</v>
      </c>
      <c r="F160" s="18" t="str">
        <f t="shared" si="16"/>
        <v xml:space="preserve"> -</v>
      </c>
      <c r="G160" s="18" t="str">
        <f t="shared" si="16"/>
        <v xml:space="preserve"> -</v>
      </c>
      <c r="H160" s="18" t="str">
        <f t="shared" si="16"/>
        <v xml:space="preserve"> - </v>
      </c>
      <c r="I160" s="18" t="str">
        <f t="shared" si="16"/>
        <v xml:space="preserve"> -</v>
      </c>
    </row>
    <row r="161" spans="2:9" x14ac:dyDescent="0.25">
      <c r="B161" s="17" t="s">
        <v>440</v>
      </c>
      <c r="C161" s="18" t="s">
        <v>291</v>
      </c>
      <c r="D161" s="18" t="s">
        <v>290</v>
      </c>
      <c r="F161" s="18" t="str">
        <f t="shared" si="16"/>
        <v xml:space="preserve"> -</v>
      </c>
      <c r="G161" s="18" t="str">
        <f t="shared" si="16"/>
        <v>Kacang</v>
      </c>
      <c r="H161" s="18" t="str">
        <f t="shared" si="16"/>
        <v xml:space="preserve"> -</v>
      </c>
      <c r="I161" s="18" t="str">
        <f t="shared" si="16"/>
        <v xml:space="preserve"> -</v>
      </c>
    </row>
    <row r="162" spans="2:9" x14ac:dyDescent="0.25">
      <c r="B162" s="17" t="s">
        <v>441</v>
      </c>
      <c r="C162" s="18" t="s">
        <v>290</v>
      </c>
      <c r="D162" s="18" t="s">
        <v>289</v>
      </c>
      <c r="F162" s="18" t="str">
        <f t="shared" si="16"/>
        <v>Jagung</v>
      </c>
      <c r="G162" s="18" t="str">
        <f t="shared" si="16"/>
        <v xml:space="preserve"> -</v>
      </c>
      <c r="H162" s="18" t="str">
        <f t="shared" si="16"/>
        <v xml:space="preserve"> -</v>
      </c>
      <c r="I162" s="18" t="str">
        <f t="shared" si="16"/>
        <v xml:space="preserve"> -</v>
      </c>
    </row>
    <row r="163" spans="2:9" x14ac:dyDescent="0.25">
      <c r="B163" s="17" t="s">
        <v>442</v>
      </c>
      <c r="C163" s="18" t="s">
        <v>289</v>
      </c>
      <c r="D163" s="18" t="s">
        <v>290</v>
      </c>
      <c r="F163" s="18" t="str">
        <f t="shared" si="16"/>
        <v xml:space="preserve"> -</v>
      </c>
      <c r="G163" s="18" t="str">
        <f t="shared" si="16"/>
        <v>Padi</v>
      </c>
      <c r="H163" s="18" t="str">
        <f t="shared" si="16"/>
        <v xml:space="preserve"> -</v>
      </c>
      <c r="I163" s="18" t="str">
        <f t="shared" si="16"/>
        <v xml:space="preserve"> -</v>
      </c>
    </row>
    <row r="164" spans="2:9" x14ac:dyDescent="0.25">
      <c r="B164" s="17" t="s">
        <v>443</v>
      </c>
      <c r="C164" s="18" t="s">
        <v>290</v>
      </c>
      <c r="D164" s="18" t="s">
        <v>290</v>
      </c>
      <c r="F164" s="18" t="str">
        <f t="shared" si="16"/>
        <v xml:space="preserve"> -</v>
      </c>
      <c r="G164" s="18" t="str">
        <f t="shared" si="16"/>
        <v xml:space="preserve"> - </v>
      </c>
      <c r="H164" s="18" t="str">
        <f t="shared" si="16"/>
        <v xml:space="preserve"> -</v>
      </c>
      <c r="I164" s="18" t="str">
        <f t="shared" si="16"/>
        <v xml:space="preserve"> -</v>
      </c>
    </row>
    <row r="165" spans="2:9" x14ac:dyDescent="0.25">
      <c r="B165" s="17" t="s">
        <v>444</v>
      </c>
      <c r="C165" s="18" t="s">
        <v>289</v>
      </c>
      <c r="D165" s="18" t="s">
        <v>290</v>
      </c>
      <c r="F165" s="18" t="str">
        <f t="shared" si="16"/>
        <v xml:space="preserve"> -</v>
      </c>
      <c r="G165" s="18" t="str">
        <f t="shared" si="16"/>
        <v>Padi</v>
      </c>
      <c r="H165" s="18" t="str">
        <f t="shared" si="16"/>
        <v xml:space="preserve"> -</v>
      </c>
      <c r="I165" s="18" t="str">
        <f t="shared" si="16"/>
        <v xml:space="preserve"> -</v>
      </c>
    </row>
    <row r="166" spans="2:9" x14ac:dyDescent="0.25">
      <c r="B166" s="17" t="s">
        <v>445</v>
      </c>
      <c r="C166" s="18" t="s">
        <v>290</v>
      </c>
      <c r="D166" s="18" t="s">
        <v>290</v>
      </c>
      <c r="F166" s="18" t="str">
        <f t="shared" si="16"/>
        <v xml:space="preserve"> -</v>
      </c>
      <c r="G166" s="18" t="str">
        <f t="shared" si="16"/>
        <v xml:space="preserve"> - </v>
      </c>
      <c r="H166" s="18" t="str">
        <f t="shared" si="16"/>
        <v xml:space="preserve"> -</v>
      </c>
      <c r="I166" s="18" t="str">
        <f t="shared" si="16"/>
        <v xml:space="preserve"> -</v>
      </c>
    </row>
    <row r="167" spans="2:9" x14ac:dyDescent="0.25">
      <c r="B167" s="17" t="s">
        <v>446</v>
      </c>
      <c r="C167" s="18" t="s">
        <v>291</v>
      </c>
      <c r="D167" s="18" t="s">
        <v>291</v>
      </c>
      <c r="F167" s="18" t="str">
        <f t="shared" si="16"/>
        <v xml:space="preserve"> -</v>
      </c>
      <c r="G167" s="18" t="str">
        <f t="shared" si="16"/>
        <v xml:space="preserve"> -</v>
      </c>
      <c r="H167" s="18" t="str">
        <f t="shared" si="16"/>
        <v xml:space="preserve"> - </v>
      </c>
      <c r="I167" s="18" t="str">
        <f t="shared" si="16"/>
        <v xml:space="preserve"> -</v>
      </c>
    </row>
    <row r="168" spans="2:9" x14ac:dyDescent="0.25">
      <c r="B168" s="17" t="s">
        <v>447</v>
      </c>
      <c r="C168" s="18" t="s">
        <v>6</v>
      </c>
      <c r="D168" s="18" t="s">
        <v>291</v>
      </c>
      <c r="F168" s="18" t="str">
        <f t="shared" si="16"/>
        <v xml:space="preserve"> -</v>
      </c>
      <c r="G168" s="18" t="str">
        <f t="shared" si="16"/>
        <v xml:space="preserve"> -</v>
      </c>
      <c r="H168" s="18" t="str">
        <f t="shared" si="16"/>
        <v>Lainnya</v>
      </c>
      <c r="I168" s="18" t="str">
        <f t="shared" si="16"/>
        <v xml:space="preserve"> -</v>
      </c>
    </row>
    <row r="169" spans="2:9" x14ac:dyDescent="0.25">
      <c r="B169" s="17" t="s">
        <v>448</v>
      </c>
      <c r="C169" s="18" t="s">
        <v>6</v>
      </c>
      <c r="D169" s="18" t="s">
        <v>291</v>
      </c>
      <c r="F169" s="18" t="str">
        <f t="shared" si="16"/>
        <v xml:space="preserve"> -</v>
      </c>
      <c r="G169" s="18" t="str">
        <f t="shared" si="16"/>
        <v xml:space="preserve"> -</v>
      </c>
      <c r="H169" s="18" t="str">
        <f t="shared" si="16"/>
        <v>Lainnya</v>
      </c>
      <c r="I169" s="18" t="str">
        <f t="shared" si="16"/>
        <v xml:space="preserve"> -</v>
      </c>
    </row>
    <row r="170" spans="2:9" x14ac:dyDescent="0.25">
      <c r="B170" s="17" t="s">
        <v>449</v>
      </c>
      <c r="C170" s="18" t="s">
        <v>290</v>
      </c>
      <c r="D170" s="18" t="s">
        <v>291</v>
      </c>
      <c r="F170" s="18" t="str">
        <f t="shared" si="16"/>
        <v xml:space="preserve"> -</v>
      </c>
      <c r="G170" s="18" t="str">
        <f t="shared" si="16"/>
        <v xml:space="preserve"> -</v>
      </c>
      <c r="H170" s="18" t="str">
        <f t="shared" si="16"/>
        <v>Jagung</v>
      </c>
      <c r="I170" s="18" t="str">
        <f t="shared" si="16"/>
        <v xml:space="preserve"> -</v>
      </c>
    </row>
    <row r="171" spans="2:9" x14ac:dyDescent="0.25">
      <c r="B171" s="17" t="s">
        <v>450</v>
      </c>
      <c r="C171" s="18" t="s">
        <v>289</v>
      </c>
      <c r="D171" s="18" t="s">
        <v>289</v>
      </c>
      <c r="F171" s="18" t="str">
        <f t="shared" si="16"/>
        <v xml:space="preserve"> - </v>
      </c>
      <c r="G171" s="18" t="str">
        <f t="shared" si="16"/>
        <v xml:space="preserve"> -</v>
      </c>
      <c r="H171" s="18" t="str">
        <f t="shared" si="16"/>
        <v xml:space="preserve"> -</v>
      </c>
      <c r="I171" s="18" t="str">
        <f t="shared" si="16"/>
        <v xml:space="preserve"> -</v>
      </c>
    </row>
    <row r="172" spans="2:9" x14ac:dyDescent="0.25">
      <c r="B172" s="17" t="s">
        <v>451</v>
      </c>
      <c r="C172" s="18" t="s">
        <v>291</v>
      </c>
      <c r="D172" s="18" t="s">
        <v>291</v>
      </c>
      <c r="F172" s="18" t="str">
        <f t="shared" si="16"/>
        <v xml:space="preserve"> -</v>
      </c>
      <c r="G172" s="18" t="str">
        <f t="shared" si="16"/>
        <v xml:space="preserve"> -</v>
      </c>
      <c r="H172" s="18" t="str">
        <f t="shared" si="16"/>
        <v xml:space="preserve"> - </v>
      </c>
      <c r="I172" s="18" t="str">
        <f t="shared" si="16"/>
        <v xml:space="preserve"> -</v>
      </c>
    </row>
    <row r="173" spans="2:9" x14ac:dyDescent="0.25">
      <c r="B173" s="17" t="s">
        <v>452</v>
      </c>
      <c r="C173" s="18" t="s">
        <v>291</v>
      </c>
      <c r="D173" s="18" t="s">
        <v>6</v>
      </c>
      <c r="F173" s="18" t="str">
        <f t="shared" si="16"/>
        <v xml:space="preserve"> -</v>
      </c>
      <c r="G173" s="18" t="str">
        <f t="shared" si="16"/>
        <v xml:space="preserve"> -</v>
      </c>
      <c r="H173" s="18" t="str">
        <f t="shared" si="16"/>
        <v xml:space="preserve"> -</v>
      </c>
      <c r="I173" s="18" t="str">
        <f t="shared" si="16"/>
        <v>Kacang</v>
      </c>
    </row>
    <row r="174" spans="2:9" x14ac:dyDescent="0.25">
      <c r="B174" s="17" t="s">
        <v>453</v>
      </c>
      <c r="C174" s="18" t="s">
        <v>289</v>
      </c>
      <c r="D174" s="18" t="s">
        <v>290</v>
      </c>
      <c r="F174" s="18" t="str">
        <f t="shared" si="16"/>
        <v xml:space="preserve"> -</v>
      </c>
      <c r="G174" s="18" t="str">
        <f t="shared" si="16"/>
        <v>Padi</v>
      </c>
      <c r="H174" s="18" t="str">
        <f t="shared" si="16"/>
        <v xml:space="preserve"> -</v>
      </c>
      <c r="I174" s="18" t="str">
        <f t="shared" si="16"/>
        <v xml:space="preserve"> -</v>
      </c>
    </row>
    <row r="175" spans="2:9" x14ac:dyDescent="0.25">
      <c r="B175" s="17" t="s">
        <v>454</v>
      </c>
      <c r="C175" s="18" t="s">
        <v>289</v>
      </c>
      <c r="D175" s="18" t="s">
        <v>290</v>
      </c>
      <c r="F175" s="18" t="str">
        <f t="shared" si="16"/>
        <v xml:space="preserve"> -</v>
      </c>
      <c r="G175" s="18" t="str">
        <f t="shared" si="16"/>
        <v>Padi</v>
      </c>
      <c r="H175" s="18" t="str">
        <f t="shared" si="16"/>
        <v xml:space="preserve"> -</v>
      </c>
      <c r="I175" s="18" t="str">
        <f t="shared" ref="F175:I238" si="17">IF($D175&lt;&gt;I$11," -",IF(AND(I$11=$D175,I$11=$C175)," - ",$C175))</f>
        <v xml:space="preserve"> -</v>
      </c>
    </row>
    <row r="176" spans="2:9" x14ac:dyDescent="0.25">
      <c r="B176" s="17" t="s">
        <v>455</v>
      </c>
      <c r="C176" s="18" t="s">
        <v>291</v>
      </c>
      <c r="D176" s="18" t="s">
        <v>290</v>
      </c>
      <c r="F176" s="18" t="str">
        <f t="shared" si="17"/>
        <v xml:space="preserve"> -</v>
      </c>
      <c r="G176" s="18" t="str">
        <f t="shared" si="17"/>
        <v>Kacang</v>
      </c>
      <c r="H176" s="18" t="str">
        <f t="shared" si="17"/>
        <v xml:space="preserve"> -</v>
      </c>
      <c r="I176" s="18" t="str">
        <f t="shared" si="17"/>
        <v xml:space="preserve"> -</v>
      </c>
    </row>
    <row r="177" spans="2:9" x14ac:dyDescent="0.25">
      <c r="B177" s="17" t="s">
        <v>456</v>
      </c>
      <c r="C177" s="18" t="s">
        <v>6</v>
      </c>
      <c r="D177" s="18" t="s">
        <v>6</v>
      </c>
      <c r="F177" s="18" t="str">
        <f t="shared" si="17"/>
        <v xml:space="preserve"> -</v>
      </c>
      <c r="G177" s="18" t="str">
        <f t="shared" si="17"/>
        <v xml:space="preserve"> -</v>
      </c>
      <c r="H177" s="18" t="str">
        <f t="shared" si="17"/>
        <v xml:space="preserve"> -</v>
      </c>
      <c r="I177" s="18" t="str">
        <f t="shared" si="17"/>
        <v xml:space="preserve"> - </v>
      </c>
    </row>
    <row r="178" spans="2:9" x14ac:dyDescent="0.25">
      <c r="B178" s="17" t="s">
        <v>457</v>
      </c>
      <c r="C178" s="18" t="s">
        <v>289</v>
      </c>
      <c r="D178" s="18" t="s">
        <v>290</v>
      </c>
      <c r="F178" s="18" t="str">
        <f t="shared" si="17"/>
        <v xml:space="preserve"> -</v>
      </c>
      <c r="G178" s="18" t="str">
        <f t="shared" si="17"/>
        <v>Padi</v>
      </c>
      <c r="H178" s="18" t="str">
        <f t="shared" si="17"/>
        <v xml:space="preserve"> -</v>
      </c>
      <c r="I178" s="18" t="str">
        <f t="shared" si="17"/>
        <v xml:space="preserve"> -</v>
      </c>
    </row>
    <row r="179" spans="2:9" x14ac:dyDescent="0.25">
      <c r="B179" s="17" t="s">
        <v>458</v>
      </c>
      <c r="C179" s="18" t="s">
        <v>290</v>
      </c>
      <c r="D179" s="18" t="s">
        <v>290</v>
      </c>
      <c r="F179" s="18" t="str">
        <f t="shared" si="17"/>
        <v xml:space="preserve"> -</v>
      </c>
      <c r="G179" s="18" t="str">
        <f t="shared" si="17"/>
        <v xml:space="preserve"> - </v>
      </c>
      <c r="H179" s="18" t="str">
        <f t="shared" si="17"/>
        <v xml:space="preserve"> -</v>
      </c>
      <c r="I179" s="18" t="str">
        <f t="shared" si="17"/>
        <v xml:space="preserve"> -</v>
      </c>
    </row>
    <row r="180" spans="2:9" x14ac:dyDescent="0.25">
      <c r="B180" s="17" t="s">
        <v>459</v>
      </c>
      <c r="C180" s="18" t="s">
        <v>289</v>
      </c>
      <c r="D180" s="18" t="s">
        <v>289</v>
      </c>
      <c r="F180" s="18" t="str">
        <f t="shared" si="17"/>
        <v xml:space="preserve"> - </v>
      </c>
      <c r="G180" s="18" t="str">
        <f t="shared" si="17"/>
        <v xml:space="preserve"> -</v>
      </c>
      <c r="H180" s="18" t="str">
        <f t="shared" si="17"/>
        <v xml:space="preserve"> -</v>
      </c>
      <c r="I180" s="18" t="str">
        <f t="shared" si="17"/>
        <v xml:space="preserve"> -</v>
      </c>
    </row>
    <row r="181" spans="2:9" x14ac:dyDescent="0.25">
      <c r="B181" s="17" t="s">
        <v>460</v>
      </c>
      <c r="C181" s="18" t="s">
        <v>289</v>
      </c>
      <c r="D181" s="18" t="s">
        <v>291</v>
      </c>
      <c r="F181" s="18" t="str">
        <f t="shared" si="17"/>
        <v xml:space="preserve"> -</v>
      </c>
      <c r="G181" s="18" t="str">
        <f t="shared" si="17"/>
        <v xml:space="preserve"> -</v>
      </c>
      <c r="H181" s="18" t="str">
        <f t="shared" si="17"/>
        <v>Padi</v>
      </c>
      <c r="I181" s="18" t="str">
        <f t="shared" si="17"/>
        <v xml:space="preserve"> -</v>
      </c>
    </row>
    <row r="182" spans="2:9" x14ac:dyDescent="0.25">
      <c r="B182" s="17" t="s">
        <v>461</v>
      </c>
      <c r="C182" s="18" t="s">
        <v>290</v>
      </c>
      <c r="D182" s="18" t="s">
        <v>290</v>
      </c>
      <c r="F182" s="18" t="str">
        <f t="shared" si="17"/>
        <v xml:space="preserve"> -</v>
      </c>
      <c r="G182" s="18" t="str">
        <f t="shared" si="17"/>
        <v xml:space="preserve"> - </v>
      </c>
      <c r="H182" s="18" t="str">
        <f t="shared" si="17"/>
        <v xml:space="preserve"> -</v>
      </c>
      <c r="I182" s="18" t="str">
        <f t="shared" si="17"/>
        <v xml:space="preserve"> -</v>
      </c>
    </row>
    <row r="183" spans="2:9" x14ac:dyDescent="0.25">
      <c r="B183" s="17" t="s">
        <v>462</v>
      </c>
      <c r="C183" s="18" t="s">
        <v>6</v>
      </c>
      <c r="D183" s="18" t="s">
        <v>290</v>
      </c>
      <c r="F183" s="18" t="str">
        <f t="shared" si="17"/>
        <v xml:space="preserve"> -</v>
      </c>
      <c r="G183" s="18" t="str">
        <f t="shared" si="17"/>
        <v>Lainnya</v>
      </c>
      <c r="H183" s="18" t="str">
        <f t="shared" si="17"/>
        <v xml:space="preserve"> -</v>
      </c>
      <c r="I183" s="18" t="str">
        <f t="shared" si="17"/>
        <v xml:space="preserve"> -</v>
      </c>
    </row>
    <row r="184" spans="2:9" x14ac:dyDescent="0.25">
      <c r="B184" s="17" t="s">
        <v>463</v>
      </c>
      <c r="C184" s="18" t="s">
        <v>290</v>
      </c>
      <c r="D184" s="18" t="s">
        <v>289</v>
      </c>
      <c r="F184" s="18" t="str">
        <f t="shared" si="17"/>
        <v>Jagung</v>
      </c>
      <c r="G184" s="18" t="str">
        <f t="shared" si="17"/>
        <v xml:space="preserve"> -</v>
      </c>
      <c r="H184" s="18" t="str">
        <f t="shared" si="17"/>
        <v xml:space="preserve"> -</v>
      </c>
      <c r="I184" s="18" t="str">
        <f t="shared" si="17"/>
        <v xml:space="preserve"> -</v>
      </c>
    </row>
    <row r="185" spans="2:9" x14ac:dyDescent="0.25">
      <c r="B185" s="17" t="s">
        <v>464</v>
      </c>
      <c r="C185" s="18" t="s">
        <v>289</v>
      </c>
      <c r="D185" s="18" t="s">
        <v>290</v>
      </c>
      <c r="F185" s="18" t="str">
        <f t="shared" si="17"/>
        <v xml:space="preserve"> -</v>
      </c>
      <c r="G185" s="18" t="str">
        <f t="shared" si="17"/>
        <v>Padi</v>
      </c>
      <c r="H185" s="18" t="str">
        <f t="shared" si="17"/>
        <v xml:space="preserve"> -</v>
      </c>
      <c r="I185" s="18" t="str">
        <f t="shared" si="17"/>
        <v xml:space="preserve"> -</v>
      </c>
    </row>
    <row r="186" spans="2:9" x14ac:dyDescent="0.25">
      <c r="B186" s="17" t="s">
        <v>465</v>
      </c>
      <c r="C186" s="18" t="s">
        <v>291</v>
      </c>
      <c r="D186" s="18" t="s">
        <v>291</v>
      </c>
      <c r="F186" s="18" t="str">
        <f t="shared" si="17"/>
        <v xml:space="preserve"> -</v>
      </c>
      <c r="G186" s="18" t="str">
        <f t="shared" si="17"/>
        <v xml:space="preserve"> -</v>
      </c>
      <c r="H186" s="18" t="str">
        <f t="shared" si="17"/>
        <v xml:space="preserve"> - </v>
      </c>
      <c r="I186" s="18" t="str">
        <f t="shared" si="17"/>
        <v xml:space="preserve"> -</v>
      </c>
    </row>
    <row r="187" spans="2:9" x14ac:dyDescent="0.25">
      <c r="B187" s="17" t="s">
        <v>466</v>
      </c>
      <c r="C187" s="18" t="s">
        <v>289</v>
      </c>
      <c r="D187" s="18" t="s">
        <v>6</v>
      </c>
      <c r="F187" s="18" t="str">
        <f t="shared" si="17"/>
        <v xml:space="preserve"> -</v>
      </c>
      <c r="G187" s="18" t="str">
        <f t="shared" si="17"/>
        <v xml:space="preserve"> -</v>
      </c>
      <c r="H187" s="18" t="str">
        <f t="shared" si="17"/>
        <v xml:space="preserve"> -</v>
      </c>
      <c r="I187" s="18" t="str">
        <f t="shared" si="17"/>
        <v>Padi</v>
      </c>
    </row>
    <row r="188" spans="2:9" x14ac:dyDescent="0.25">
      <c r="B188" s="17" t="s">
        <v>467</v>
      </c>
      <c r="C188" s="18" t="s">
        <v>291</v>
      </c>
      <c r="D188" s="18" t="s">
        <v>290</v>
      </c>
      <c r="F188" s="18" t="str">
        <f t="shared" si="17"/>
        <v xml:space="preserve"> -</v>
      </c>
      <c r="G188" s="18" t="str">
        <f t="shared" si="17"/>
        <v>Kacang</v>
      </c>
      <c r="H188" s="18" t="str">
        <f t="shared" si="17"/>
        <v xml:space="preserve"> -</v>
      </c>
      <c r="I188" s="18" t="str">
        <f t="shared" si="17"/>
        <v xml:space="preserve"> -</v>
      </c>
    </row>
    <row r="189" spans="2:9" x14ac:dyDescent="0.25">
      <c r="B189" s="17" t="s">
        <v>468</v>
      </c>
      <c r="C189" s="18" t="s">
        <v>291</v>
      </c>
      <c r="D189" s="18" t="s">
        <v>290</v>
      </c>
      <c r="F189" s="18" t="str">
        <f t="shared" si="17"/>
        <v xml:space="preserve"> -</v>
      </c>
      <c r="G189" s="18" t="str">
        <f t="shared" si="17"/>
        <v>Kacang</v>
      </c>
      <c r="H189" s="18" t="str">
        <f t="shared" si="17"/>
        <v xml:space="preserve"> -</v>
      </c>
      <c r="I189" s="18" t="str">
        <f t="shared" si="17"/>
        <v xml:space="preserve"> -</v>
      </c>
    </row>
    <row r="190" spans="2:9" x14ac:dyDescent="0.25">
      <c r="B190" s="17" t="s">
        <v>469</v>
      </c>
      <c r="C190" s="18" t="s">
        <v>289</v>
      </c>
      <c r="D190" s="18" t="s">
        <v>291</v>
      </c>
      <c r="F190" s="18" t="str">
        <f t="shared" si="17"/>
        <v xml:space="preserve"> -</v>
      </c>
      <c r="G190" s="18" t="str">
        <f t="shared" si="17"/>
        <v xml:space="preserve"> -</v>
      </c>
      <c r="H190" s="18" t="str">
        <f t="shared" si="17"/>
        <v>Padi</v>
      </c>
      <c r="I190" s="18" t="str">
        <f t="shared" si="17"/>
        <v xml:space="preserve"> -</v>
      </c>
    </row>
    <row r="191" spans="2:9" x14ac:dyDescent="0.25">
      <c r="B191" s="17" t="s">
        <v>470</v>
      </c>
      <c r="C191" s="18" t="s">
        <v>289</v>
      </c>
      <c r="D191" s="18" t="s">
        <v>291</v>
      </c>
      <c r="F191" s="18" t="str">
        <f t="shared" si="17"/>
        <v xml:space="preserve"> -</v>
      </c>
      <c r="G191" s="18" t="str">
        <f t="shared" si="17"/>
        <v xml:space="preserve"> -</v>
      </c>
      <c r="H191" s="18" t="str">
        <f t="shared" si="17"/>
        <v>Padi</v>
      </c>
      <c r="I191" s="18" t="str">
        <f t="shared" si="17"/>
        <v xml:space="preserve"> -</v>
      </c>
    </row>
    <row r="192" spans="2:9" x14ac:dyDescent="0.25">
      <c r="B192" s="17" t="s">
        <v>471</v>
      </c>
      <c r="C192" s="18" t="s">
        <v>290</v>
      </c>
      <c r="D192" s="18" t="s">
        <v>290</v>
      </c>
      <c r="F192" s="18" t="str">
        <f t="shared" si="17"/>
        <v xml:space="preserve"> -</v>
      </c>
      <c r="G192" s="18" t="str">
        <f t="shared" si="17"/>
        <v xml:space="preserve"> - </v>
      </c>
      <c r="H192" s="18" t="str">
        <f t="shared" si="17"/>
        <v xml:space="preserve"> -</v>
      </c>
      <c r="I192" s="18" t="str">
        <f t="shared" si="17"/>
        <v xml:space="preserve"> -</v>
      </c>
    </row>
    <row r="193" spans="2:9" x14ac:dyDescent="0.25">
      <c r="B193" s="17" t="s">
        <v>472</v>
      </c>
      <c r="C193" s="18" t="s">
        <v>289</v>
      </c>
      <c r="D193" s="18" t="s">
        <v>291</v>
      </c>
      <c r="F193" s="18" t="str">
        <f t="shared" si="17"/>
        <v xml:space="preserve"> -</v>
      </c>
      <c r="G193" s="18" t="str">
        <f t="shared" si="17"/>
        <v xml:space="preserve"> -</v>
      </c>
      <c r="H193" s="18" t="str">
        <f t="shared" si="17"/>
        <v>Padi</v>
      </c>
      <c r="I193" s="18" t="str">
        <f t="shared" si="17"/>
        <v xml:space="preserve"> -</v>
      </c>
    </row>
    <row r="194" spans="2:9" x14ac:dyDescent="0.25">
      <c r="B194" s="17" t="s">
        <v>473</v>
      </c>
      <c r="C194" s="18" t="s">
        <v>289</v>
      </c>
      <c r="D194" s="18" t="s">
        <v>290</v>
      </c>
      <c r="F194" s="18" t="str">
        <f t="shared" si="17"/>
        <v xml:space="preserve"> -</v>
      </c>
      <c r="G194" s="18" t="str">
        <f t="shared" si="17"/>
        <v>Padi</v>
      </c>
      <c r="H194" s="18" t="str">
        <f t="shared" si="17"/>
        <v xml:space="preserve"> -</v>
      </c>
      <c r="I194" s="18" t="str">
        <f t="shared" si="17"/>
        <v xml:space="preserve"> -</v>
      </c>
    </row>
    <row r="195" spans="2:9" x14ac:dyDescent="0.25">
      <c r="B195" s="17" t="s">
        <v>474</v>
      </c>
      <c r="C195" s="18" t="s">
        <v>290</v>
      </c>
      <c r="D195" s="18" t="s">
        <v>291</v>
      </c>
      <c r="F195" s="18" t="str">
        <f t="shared" si="17"/>
        <v xml:space="preserve"> -</v>
      </c>
      <c r="G195" s="18" t="str">
        <f t="shared" si="17"/>
        <v xml:space="preserve"> -</v>
      </c>
      <c r="H195" s="18" t="str">
        <f t="shared" si="17"/>
        <v>Jagung</v>
      </c>
      <c r="I195" s="18" t="str">
        <f t="shared" si="17"/>
        <v xml:space="preserve"> -</v>
      </c>
    </row>
    <row r="196" spans="2:9" x14ac:dyDescent="0.25">
      <c r="B196" s="17" t="s">
        <v>475</v>
      </c>
      <c r="C196" s="18" t="s">
        <v>291</v>
      </c>
      <c r="D196" s="18" t="s">
        <v>6</v>
      </c>
      <c r="F196" s="18" t="str">
        <f t="shared" si="17"/>
        <v xml:space="preserve"> -</v>
      </c>
      <c r="G196" s="18" t="str">
        <f t="shared" si="17"/>
        <v xml:space="preserve"> -</v>
      </c>
      <c r="H196" s="18" t="str">
        <f t="shared" si="17"/>
        <v xml:space="preserve"> -</v>
      </c>
      <c r="I196" s="18" t="str">
        <f t="shared" si="17"/>
        <v>Kacang</v>
      </c>
    </row>
    <row r="197" spans="2:9" x14ac:dyDescent="0.25">
      <c r="B197" s="17" t="s">
        <v>476</v>
      </c>
      <c r="C197" s="18" t="s">
        <v>6</v>
      </c>
      <c r="D197" s="18" t="s">
        <v>290</v>
      </c>
      <c r="F197" s="18" t="str">
        <f t="shared" si="17"/>
        <v xml:space="preserve"> -</v>
      </c>
      <c r="G197" s="18" t="str">
        <f t="shared" si="17"/>
        <v>Lainnya</v>
      </c>
      <c r="H197" s="18" t="str">
        <f t="shared" si="17"/>
        <v xml:space="preserve"> -</v>
      </c>
      <c r="I197" s="18" t="str">
        <f t="shared" si="17"/>
        <v xml:space="preserve"> -</v>
      </c>
    </row>
    <row r="198" spans="2:9" x14ac:dyDescent="0.25">
      <c r="B198" s="17" t="s">
        <v>477</v>
      </c>
      <c r="C198" s="18" t="s">
        <v>291</v>
      </c>
      <c r="D198" s="18" t="s">
        <v>291</v>
      </c>
      <c r="F198" s="18" t="str">
        <f t="shared" si="17"/>
        <v xml:space="preserve"> -</v>
      </c>
      <c r="G198" s="18" t="str">
        <f t="shared" si="17"/>
        <v xml:space="preserve"> -</v>
      </c>
      <c r="H198" s="18" t="str">
        <f t="shared" si="17"/>
        <v xml:space="preserve"> - </v>
      </c>
      <c r="I198" s="18" t="str">
        <f t="shared" si="17"/>
        <v xml:space="preserve"> -</v>
      </c>
    </row>
    <row r="199" spans="2:9" x14ac:dyDescent="0.25">
      <c r="B199" s="17" t="s">
        <v>478</v>
      </c>
      <c r="C199" s="18" t="s">
        <v>6</v>
      </c>
      <c r="D199" s="18" t="s">
        <v>290</v>
      </c>
      <c r="F199" s="18" t="str">
        <f t="shared" si="17"/>
        <v xml:space="preserve"> -</v>
      </c>
      <c r="G199" s="18" t="str">
        <f t="shared" si="17"/>
        <v>Lainnya</v>
      </c>
      <c r="H199" s="18" t="str">
        <f t="shared" si="17"/>
        <v xml:space="preserve"> -</v>
      </c>
      <c r="I199" s="18" t="str">
        <f t="shared" si="17"/>
        <v xml:space="preserve"> -</v>
      </c>
    </row>
    <row r="200" spans="2:9" x14ac:dyDescent="0.25">
      <c r="B200" s="17" t="s">
        <v>479</v>
      </c>
      <c r="C200" s="18" t="s">
        <v>289</v>
      </c>
      <c r="D200" s="18" t="s">
        <v>290</v>
      </c>
      <c r="F200" s="18" t="str">
        <f t="shared" si="17"/>
        <v xml:space="preserve"> -</v>
      </c>
      <c r="G200" s="18" t="str">
        <f t="shared" si="17"/>
        <v>Padi</v>
      </c>
      <c r="H200" s="18" t="str">
        <f t="shared" si="17"/>
        <v xml:space="preserve"> -</v>
      </c>
      <c r="I200" s="18" t="str">
        <f t="shared" si="17"/>
        <v xml:space="preserve"> -</v>
      </c>
    </row>
    <row r="201" spans="2:9" x14ac:dyDescent="0.25">
      <c r="B201" s="17" t="s">
        <v>480</v>
      </c>
      <c r="C201" s="18" t="s">
        <v>290</v>
      </c>
      <c r="D201" s="18" t="s">
        <v>6</v>
      </c>
      <c r="F201" s="18" t="str">
        <f t="shared" si="17"/>
        <v xml:space="preserve"> -</v>
      </c>
      <c r="G201" s="18" t="str">
        <f t="shared" si="17"/>
        <v xml:space="preserve"> -</v>
      </c>
      <c r="H201" s="18" t="str">
        <f t="shared" si="17"/>
        <v xml:space="preserve"> -</v>
      </c>
      <c r="I201" s="18" t="str">
        <f t="shared" si="17"/>
        <v>Jagung</v>
      </c>
    </row>
    <row r="202" spans="2:9" x14ac:dyDescent="0.25">
      <c r="B202" s="17" t="s">
        <v>481</v>
      </c>
      <c r="C202" s="18" t="s">
        <v>291</v>
      </c>
      <c r="D202" s="18" t="s">
        <v>290</v>
      </c>
      <c r="F202" s="18" t="str">
        <f t="shared" si="17"/>
        <v xml:space="preserve"> -</v>
      </c>
      <c r="G202" s="18" t="str">
        <f t="shared" si="17"/>
        <v>Kacang</v>
      </c>
      <c r="H202" s="18" t="str">
        <f t="shared" si="17"/>
        <v xml:space="preserve"> -</v>
      </c>
      <c r="I202" s="18" t="str">
        <f t="shared" si="17"/>
        <v xml:space="preserve"> -</v>
      </c>
    </row>
    <row r="203" spans="2:9" x14ac:dyDescent="0.25">
      <c r="B203" s="17" t="s">
        <v>482</v>
      </c>
      <c r="C203" s="18" t="s">
        <v>289</v>
      </c>
      <c r="D203" s="18" t="s">
        <v>290</v>
      </c>
      <c r="F203" s="18" t="str">
        <f t="shared" si="17"/>
        <v xml:space="preserve"> -</v>
      </c>
      <c r="G203" s="18" t="str">
        <f t="shared" si="17"/>
        <v>Padi</v>
      </c>
      <c r="H203" s="18" t="str">
        <f t="shared" si="17"/>
        <v xml:space="preserve"> -</v>
      </c>
      <c r="I203" s="18" t="str">
        <f t="shared" si="17"/>
        <v xml:space="preserve"> -</v>
      </c>
    </row>
    <row r="204" spans="2:9" x14ac:dyDescent="0.25">
      <c r="B204" s="17" t="s">
        <v>483</v>
      </c>
      <c r="C204" s="18" t="s">
        <v>290</v>
      </c>
      <c r="D204" s="18" t="s">
        <v>290</v>
      </c>
      <c r="F204" s="18" t="str">
        <f t="shared" si="17"/>
        <v xml:space="preserve"> -</v>
      </c>
      <c r="G204" s="18" t="str">
        <f t="shared" si="17"/>
        <v xml:space="preserve"> - </v>
      </c>
      <c r="H204" s="18" t="str">
        <f t="shared" si="17"/>
        <v xml:space="preserve"> -</v>
      </c>
      <c r="I204" s="18" t="str">
        <f t="shared" si="17"/>
        <v xml:space="preserve"> -</v>
      </c>
    </row>
    <row r="205" spans="2:9" x14ac:dyDescent="0.25">
      <c r="B205" s="17" t="s">
        <v>484</v>
      </c>
      <c r="C205" s="18" t="s">
        <v>291</v>
      </c>
      <c r="D205" s="18" t="s">
        <v>291</v>
      </c>
      <c r="F205" s="18" t="str">
        <f t="shared" si="17"/>
        <v xml:space="preserve"> -</v>
      </c>
      <c r="G205" s="18" t="str">
        <f t="shared" si="17"/>
        <v xml:space="preserve"> -</v>
      </c>
      <c r="H205" s="18" t="str">
        <f t="shared" si="17"/>
        <v xml:space="preserve"> - </v>
      </c>
      <c r="I205" s="18" t="str">
        <f t="shared" si="17"/>
        <v xml:space="preserve"> -</v>
      </c>
    </row>
    <row r="206" spans="2:9" x14ac:dyDescent="0.25">
      <c r="B206" s="17" t="s">
        <v>485</v>
      </c>
      <c r="C206" s="18" t="s">
        <v>290</v>
      </c>
      <c r="D206" s="18" t="s">
        <v>289</v>
      </c>
      <c r="F206" s="18" t="str">
        <f t="shared" si="17"/>
        <v>Jagung</v>
      </c>
      <c r="G206" s="18" t="str">
        <f t="shared" si="17"/>
        <v xml:space="preserve"> -</v>
      </c>
      <c r="H206" s="18" t="str">
        <f t="shared" si="17"/>
        <v xml:space="preserve"> -</v>
      </c>
      <c r="I206" s="18" t="str">
        <f t="shared" si="17"/>
        <v xml:space="preserve"> -</v>
      </c>
    </row>
    <row r="207" spans="2:9" x14ac:dyDescent="0.25">
      <c r="B207" s="17" t="s">
        <v>486</v>
      </c>
      <c r="C207" s="18" t="s">
        <v>289</v>
      </c>
      <c r="D207" s="18" t="s">
        <v>291</v>
      </c>
      <c r="F207" s="18" t="str">
        <f t="shared" si="17"/>
        <v xml:space="preserve"> -</v>
      </c>
      <c r="G207" s="18" t="str">
        <f t="shared" si="17"/>
        <v xml:space="preserve"> -</v>
      </c>
      <c r="H207" s="18" t="str">
        <f t="shared" si="17"/>
        <v>Padi</v>
      </c>
      <c r="I207" s="18" t="str">
        <f t="shared" si="17"/>
        <v xml:space="preserve"> -</v>
      </c>
    </row>
    <row r="208" spans="2:9" x14ac:dyDescent="0.25">
      <c r="B208" s="17" t="s">
        <v>487</v>
      </c>
      <c r="C208" s="18" t="s">
        <v>290</v>
      </c>
      <c r="D208" s="18" t="s">
        <v>290</v>
      </c>
      <c r="F208" s="18" t="str">
        <f t="shared" si="17"/>
        <v xml:space="preserve"> -</v>
      </c>
      <c r="G208" s="18" t="str">
        <f t="shared" si="17"/>
        <v xml:space="preserve"> - </v>
      </c>
      <c r="H208" s="18" t="str">
        <f t="shared" si="17"/>
        <v xml:space="preserve"> -</v>
      </c>
      <c r="I208" s="18" t="str">
        <f t="shared" si="17"/>
        <v xml:space="preserve"> -</v>
      </c>
    </row>
    <row r="209" spans="2:9" x14ac:dyDescent="0.25">
      <c r="B209" s="17" t="s">
        <v>488</v>
      </c>
      <c r="C209" s="18" t="s">
        <v>6</v>
      </c>
      <c r="D209" s="18" t="s">
        <v>289</v>
      </c>
      <c r="F209" s="18" t="str">
        <f t="shared" si="17"/>
        <v>Lainnya</v>
      </c>
      <c r="G209" s="18" t="str">
        <f t="shared" si="17"/>
        <v xml:space="preserve"> -</v>
      </c>
      <c r="H209" s="18" t="str">
        <f t="shared" si="17"/>
        <v xml:space="preserve"> -</v>
      </c>
      <c r="I209" s="18" t="str">
        <f t="shared" si="17"/>
        <v xml:space="preserve"> -</v>
      </c>
    </row>
    <row r="210" spans="2:9" x14ac:dyDescent="0.25">
      <c r="B210" s="17" t="s">
        <v>489</v>
      </c>
      <c r="C210" s="18" t="s">
        <v>290</v>
      </c>
      <c r="D210" s="18" t="s">
        <v>290</v>
      </c>
      <c r="F210" s="18" t="str">
        <f t="shared" si="17"/>
        <v xml:space="preserve"> -</v>
      </c>
      <c r="G210" s="18" t="str">
        <f t="shared" si="17"/>
        <v xml:space="preserve"> - </v>
      </c>
      <c r="H210" s="18" t="str">
        <f t="shared" si="17"/>
        <v xml:space="preserve"> -</v>
      </c>
      <c r="I210" s="18" t="str">
        <f t="shared" si="17"/>
        <v xml:space="preserve"> -</v>
      </c>
    </row>
    <row r="211" spans="2:9" x14ac:dyDescent="0.25">
      <c r="B211" s="17" t="s">
        <v>490</v>
      </c>
      <c r="C211" s="18" t="s">
        <v>6</v>
      </c>
      <c r="D211" s="18" t="s">
        <v>290</v>
      </c>
      <c r="F211" s="18" t="str">
        <f t="shared" si="17"/>
        <v xml:space="preserve"> -</v>
      </c>
      <c r="G211" s="18" t="str">
        <f t="shared" si="17"/>
        <v>Lainnya</v>
      </c>
      <c r="H211" s="18" t="str">
        <f t="shared" si="17"/>
        <v xml:space="preserve"> -</v>
      </c>
      <c r="I211" s="18" t="str">
        <f t="shared" si="17"/>
        <v xml:space="preserve"> -</v>
      </c>
    </row>
    <row r="212" spans="2:9" x14ac:dyDescent="0.25">
      <c r="B212" s="17" t="s">
        <v>491</v>
      </c>
      <c r="C212" s="18" t="s">
        <v>290</v>
      </c>
      <c r="D212" s="18" t="s">
        <v>289</v>
      </c>
      <c r="F212" s="18" t="str">
        <f t="shared" si="17"/>
        <v>Jagung</v>
      </c>
      <c r="G212" s="18" t="str">
        <f t="shared" si="17"/>
        <v xml:space="preserve"> -</v>
      </c>
      <c r="H212" s="18" t="str">
        <f t="shared" si="17"/>
        <v xml:space="preserve"> -</v>
      </c>
      <c r="I212" s="18" t="str">
        <f t="shared" si="17"/>
        <v xml:space="preserve"> -</v>
      </c>
    </row>
    <row r="213" spans="2:9" x14ac:dyDescent="0.25">
      <c r="B213" s="17" t="s">
        <v>492</v>
      </c>
      <c r="C213" s="18" t="s">
        <v>289</v>
      </c>
      <c r="D213" s="18" t="s">
        <v>289</v>
      </c>
      <c r="F213" s="18" t="str">
        <f t="shared" si="17"/>
        <v xml:space="preserve"> - </v>
      </c>
      <c r="G213" s="18" t="str">
        <f t="shared" si="17"/>
        <v xml:space="preserve"> -</v>
      </c>
      <c r="H213" s="18" t="str">
        <f t="shared" si="17"/>
        <v xml:space="preserve"> -</v>
      </c>
      <c r="I213" s="18" t="str">
        <f t="shared" si="17"/>
        <v xml:space="preserve"> -</v>
      </c>
    </row>
    <row r="214" spans="2:9" x14ac:dyDescent="0.25">
      <c r="B214" s="17" t="s">
        <v>493</v>
      </c>
      <c r="C214" s="18" t="s">
        <v>290</v>
      </c>
      <c r="D214" s="18" t="s">
        <v>291</v>
      </c>
      <c r="F214" s="18" t="str">
        <f t="shared" si="17"/>
        <v xml:space="preserve"> -</v>
      </c>
      <c r="G214" s="18" t="str">
        <f t="shared" si="17"/>
        <v xml:space="preserve"> -</v>
      </c>
      <c r="H214" s="18" t="str">
        <f t="shared" si="17"/>
        <v>Jagung</v>
      </c>
      <c r="I214" s="18" t="str">
        <f t="shared" si="17"/>
        <v xml:space="preserve"> -</v>
      </c>
    </row>
    <row r="215" spans="2:9" x14ac:dyDescent="0.25">
      <c r="B215" s="17" t="s">
        <v>494</v>
      </c>
      <c r="C215" s="18" t="s">
        <v>290</v>
      </c>
      <c r="D215" s="18" t="s">
        <v>6</v>
      </c>
      <c r="F215" s="18" t="str">
        <f t="shared" si="17"/>
        <v xml:space="preserve"> -</v>
      </c>
      <c r="G215" s="18" t="str">
        <f t="shared" si="17"/>
        <v xml:space="preserve"> -</v>
      </c>
      <c r="H215" s="18" t="str">
        <f t="shared" si="17"/>
        <v xml:space="preserve"> -</v>
      </c>
      <c r="I215" s="18" t="str">
        <f t="shared" si="17"/>
        <v>Jagung</v>
      </c>
    </row>
    <row r="216" spans="2:9" x14ac:dyDescent="0.25">
      <c r="B216" s="17" t="s">
        <v>495</v>
      </c>
      <c r="C216" s="18" t="s">
        <v>291</v>
      </c>
      <c r="D216" s="18" t="s">
        <v>290</v>
      </c>
      <c r="F216" s="18" t="str">
        <f t="shared" si="17"/>
        <v xml:space="preserve"> -</v>
      </c>
      <c r="G216" s="18" t="str">
        <f t="shared" si="17"/>
        <v>Kacang</v>
      </c>
      <c r="H216" s="18" t="str">
        <f t="shared" si="17"/>
        <v xml:space="preserve"> -</v>
      </c>
      <c r="I216" s="18" t="str">
        <f t="shared" si="17"/>
        <v xml:space="preserve"> -</v>
      </c>
    </row>
    <row r="217" spans="2:9" x14ac:dyDescent="0.25">
      <c r="B217" s="17" t="s">
        <v>496</v>
      </c>
      <c r="C217" s="18" t="s">
        <v>289</v>
      </c>
      <c r="D217" s="18" t="s">
        <v>6</v>
      </c>
      <c r="F217" s="18" t="str">
        <f t="shared" si="17"/>
        <v xml:space="preserve"> -</v>
      </c>
      <c r="G217" s="18" t="str">
        <f t="shared" si="17"/>
        <v xml:space="preserve"> -</v>
      </c>
      <c r="H217" s="18" t="str">
        <f t="shared" si="17"/>
        <v xml:space="preserve"> -</v>
      </c>
      <c r="I217" s="18" t="str">
        <f t="shared" si="17"/>
        <v>Padi</v>
      </c>
    </row>
    <row r="218" spans="2:9" x14ac:dyDescent="0.25">
      <c r="B218" s="17" t="s">
        <v>497</v>
      </c>
      <c r="C218" s="18" t="s">
        <v>289</v>
      </c>
      <c r="D218" s="18" t="s">
        <v>289</v>
      </c>
      <c r="F218" s="18" t="str">
        <f t="shared" si="17"/>
        <v xml:space="preserve"> - </v>
      </c>
      <c r="G218" s="18" t="str">
        <f t="shared" si="17"/>
        <v xml:space="preserve"> -</v>
      </c>
      <c r="H218" s="18" t="str">
        <f t="shared" si="17"/>
        <v xml:space="preserve"> -</v>
      </c>
      <c r="I218" s="18" t="str">
        <f t="shared" si="17"/>
        <v xml:space="preserve"> -</v>
      </c>
    </row>
    <row r="219" spans="2:9" x14ac:dyDescent="0.25">
      <c r="B219" s="17" t="s">
        <v>498</v>
      </c>
      <c r="C219" s="18" t="s">
        <v>291</v>
      </c>
      <c r="D219" s="18" t="s">
        <v>290</v>
      </c>
      <c r="F219" s="18" t="str">
        <f t="shared" si="17"/>
        <v xml:space="preserve"> -</v>
      </c>
      <c r="G219" s="18" t="str">
        <f t="shared" si="17"/>
        <v>Kacang</v>
      </c>
      <c r="H219" s="18" t="str">
        <f t="shared" si="17"/>
        <v xml:space="preserve"> -</v>
      </c>
      <c r="I219" s="18" t="str">
        <f t="shared" si="17"/>
        <v xml:space="preserve"> -</v>
      </c>
    </row>
    <row r="220" spans="2:9" x14ac:dyDescent="0.25">
      <c r="B220" s="17" t="s">
        <v>499</v>
      </c>
      <c r="C220" s="18" t="s">
        <v>291</v>
      </c>
      <c r="D220" s="18" t="s">
        <v>291</v>
      </c>
      <c r="F220" s="18" t="str">
        <f t="shared" si="17"/>
        <v xml:space="preserve"> -</v>
      </c>
      <c r="G220" s="18" t="str">
        <f t="shared" si="17"/>
        <v xml:space="preserve"> -</v>
      </c>
      <c r="H220" s="18" t="str">
        <f t="shared" si="17"/>
        <v xml:space="preserve"> - </v>
      </c>
      <c r="I220" s="18" t="str">
        <f t="shared" si="17"/>
        <v xml:space="preserve"> -</v>
      </c>
    </row>
    <row r="221" spans="2:9" x14ac:dyDescent="0.25">
      <c r="B221" s="17" t="s">
        <v>500</v>
      </c>
      <c r="C221" s="18" t="s">
        <v>6</v>
      </c>
      <c r="D221" s="18" t="s">
        <v>291</v>
      </c>
      <c r="F221" s="18" t="str">
        <f t="shared" si="17"/>
        <v xml:space="preserve"> -</v>
      </c>
      <c r="G221" s="18" t="str">
        <f t="shared" si="17"/>
        <v xml:space="preserve"> -</v>
      </c>
      <c r="H221" s="18" t="str">
        <f t="shared" si="17"/>
        <v>Lainnya</v>
      </c>
      <c r="I221" s="18" t="str">
        <f t="shared" si="17"/>
        <v xml:space="preserve"> -</v>
      </c>
    </row>
    <row r="222" spans="2:9" x14ac:dyDescent="0.25">
      <c r="B222" s="17" t="s">
        <v>501</v>
      </c>
      <c r="C222" s="18" t="s">
        <v>290</v>
      </c>
      <c r="D222" s="18" t="s">
        <v>290</v>
      </c>
      <c r="F222" s="18" t="str">
        <f t="shared" si="17"/>
        <v xml:space="preserve"> -</v>
      </c>
      <c r="G222" s="18" t="str">
        <f t="shared" si="17"/>
        <v xml:space="preserve"> - </v>
      </c>
      <c r="H222" s="18" t="str">
        <f t="shared" si="17"/>
        <v xml:space="preserve"> -</v>
      </c>
      <c r="I222" s="18" t="str">
        <f t="shared" si="17"/>
        <v xml:space="preserve"> -</v>
      </c>
    </row>
    <row r="223" spans="2:9" x14ac:dyDescent="0.25">
      <c r="B223" s="17" t="s">
        <v>502</v>
      </c>
      <c r="C223" s="18" t="s">
        <v>289</v>
      </c>
      <c r="D223" s="18" t="s">
        <v>289</v>
      </c>
      <c r="F223" s="18" t="str">
        <f t="shared" si="17"/>
        <v xml:space="preserve"> - </v>
      </c>
      <c r="G223" s="18" t="str">
        <f t="shared" si="17"/>
        <v xml:space="preserve"> -</v>
      </c>
      <c r="H223" s="18" t="str">
        <f t="shared" si="17"/>
        <v xml:space="preserve"> -</v>
      </c>
      <c r="I223" s="18" t="str">
        <f t="shared" si="17"/>
        <v xml:space="preserve"> -</v>
      </c>
    </row>
    <row r="224" spans="2:9" x14ac:dyDescent="0.25">
      <c r="B224" s="17" t="s">
        <v>503</v>
      </c>
      <c r="C224" s="18" t="s">
        <v>6</v>
      </c>
      <c r="D224" s="18" t="s">
        <v>291</v>
      </c>
      <c r="F224" s="18" t="str">
        <f t="shared" si="17"/>
        <v xml:space="preserve"> -</v>
      </c>
      <c r="G224" s="18" t="str">
        <f t="shared" si="17"/>
        <v xml:space="preserve"> -</v>
      </c>
      <c r="H224" s="18" t="str">
        <f t="shared" si="17"/>
        <v>Lainnya</v>
      </c>
      <c r="I224" s="18" t="str">
        <f t="shared" si="17"/>
        <v xml:space="preserve"> -</v>
      </c>
    </row>
    <row r="225" spans="2:9" x14ac:dyDescent="0.25">
      <c r="B225" s="17" t="s">
        <v>504</v>
      </c>
      <c r="C225" s="18" t="s">
        <v>290</v>
      </c>
      <c r="D225" s="18" t="s">
        <v>290</v>
      </c>
      <c r="F225" s="18" t="str">
        <f t="shared" si="17"/>
        <v xml:space="preserve"> -</v>
      </c>
      <c r="G225" s="18" t="str">
        <f t="shared" si="17"/>
        <v xml:space="preserve"> - </v>
      </c>
      <c r="H225" s="18" t="str">
        <f t="shared" si="17"/>
        <v xml:space="preserve"> -</v>
      </c>
      <c r="I225" s="18" t="str">
        <f t="shared" si="17"/>
        <v xml:space="preserve"> -</v>
      </c>
    </row>
    <row r="226" spans="2:9" x14ac:dyDescent="0.25">
      <c r="B226" s="17" t="s">
        <v>505</v>
      </c>
      <c r="C226" s="18" t="s">
        <v>289</v>
      </c>
      <c r="D226" s="18" t="s">
        <v>290</v>
      </c>
      <c r="F226" s="18" t="str">
        <f t="shared" si="17"/>
        <v xml:space="preserve"> -</v>
      </c>
      <c r="G226" s="18" t="str">
        <f t="shared" si="17"/>
        <v>Padi</v>
      </c>
      <c r="H226" s="18" t="str">
        <f t="shared" si="17"/>
        <v xml:space="preserve"> -</v>
      </c>
      <c r="I226" s="18" t="str">
        <f t="shared" si="17"/>
        <v xml:space="preserve"> -</v>
      </c>
    </row>
    <row r="227" spans="2:9" x14ac:dyDescent="0.25">
      <c r="B227" s="17" t="s">
        <v>506</v>
      </c>
      <c r="C227" s="18" t="s">
        <v>290</v>
      </c>
      <c r="D227" s="18" t="s">
        <v>291</v>
      </c>
      <c r="F227" s="18" t="str">
        <f t="shared" si="17"/>
        <v xml:space="preserve"> -</v>
      </c>
      <c r="G227" s="18" t="str">
        <f t="shared" si="17"/>
        <v xml:space="preserve"> -</v>
      </c>
      <c r="H227" s="18" t="str">
        <f t="shared" si="17"/>
        <v>Jagung</v>
      </c>
      <c r="I227" s="18" t="str">
        <f t="shared" si="17"/>
        <v xml:space="preserve"> -</v>
      </c>
    </row>
    <row r="228" spans="2:9" x14ac:dyDescent="0.25">
      <c r="B228" s="17" t="s">
        <v>507</v>
      </c>
      <c r="C228" s="18" t="s">
        <v>289</v>
      </c>
      <c r="D228" s="18" t="s">
        <v>291</v>
      </c>
      <c r="F228" s="18" t="str">
        <f t="shared" si="17"/>
        <v xml:space="preserve"> -</v>
      </c>
      <c r="G228" s="18" t="str">
        <f t="shared" si="17"/>
        <v xml:space="preserve"> -</v>
      </c>
      <c r="H228" s="18" t="str">
        <f t="shared" si="17"/>
        <v>Padi</v>
      </c>
      <c r="I228" s="18" t="str">
        <f t="shared" si="17"/>
        <v xml:space="preserve"> -</v>
      </c>
    </row>
    <row r="229" spans="2:9" x14ac:dyDescent="0.25">
      <c r="B229" s="17" t="s">
        <v>508</v>
      </c>
      <c r="C229" s="18" t="s">
        <v>290</v>
      </c>
      <c r="D229" s="18" t="s">
        <v>290</v>
      </c>
      <c r="F229" s="18" t="str">
        <f t="shared" si="17"/>
        <v xml:space="preserve"> -</v>
      </c>
      <c r="G229" s="18" t="str">
        <f t="shared" si="17"/>
        <v xml:space="preserve"> - </v>
      </c>
      <c r="H229" s="18" t="str">
        <f t="shared" si="17"/>
        <v xml:space="preserve"> -</v>
      </c>
      <c r="I229" s="18" t="str">
        <f t="shared" si="17"/>
        <v xml:space="preserve"> -</v>
      </c>
    </row>
    <row r="230" spans="2:9" x14ac:dyDescent="0.25">
      <c r="B230" s="17" t="s">
        <v>509</v>
      </c>
      <c r="C230" s="18" t="s">
        <v>291</v>
      </c>
      <c r="D230" s="18" t="s">
        <v>289</v>
      </c>
      <c r="F230" s="18" t="str">
        <f t="shared" si="17"/>
        <v>Kacang</v>
      </c>
      <c r="G230" s="18" t="str">
        <f t="shared" si="17"/>
        <v xml:space="preserve"> -</v>
      </c>
      <c r="H230" s="18" t="str">
        <f t="shared" si="17"/>
        <v xml:space="preserve"> -</v>
      </c>
      <c r="I230" s="18" t="str">
        <f t="shared" si="17"/>
        <v xml:space="preserve"> -</v>
      </c>
    </row>
    <row r="231" spans="2:9" x14ac:dyDescent="0.25">
      <c r="B231" s="17" t="s">
        <v>510</v>
      </c>
      <c r="C231" s="18" t="s">
        <v>289</v>
      </c>
      <c r="D231" s="18" t="s">
        <v>6</v>
      </c>
      <c r="F231" s="18" t="str">
        <f t="shared" si="17"/>
        <v xml:space="preserve"> -</v>
      </c>
      <c r="G231" s="18" t="str">
        <f t="shared" si="17"/>
        <v xml:space="preserve"> -</v>
      </c>
      <c r="H231" s="18" t="str">
        <f t="shared" si="17"/>
        <v xml:space="preserve"> -</v>
      </c>
      <c r="I231" s="18" t="str">
        <f t="shared" si="17"/>
        <v>Padi</v>
      </c>
    </row>
    <row r="232" spans="2:9" x14ac:dyDescent="0.25">
      <c r="B232" s="17" t="s">
        <v>511</v>
      </c>
      <c r="C232" s="18" t="s">
        <v>291</v>
      </c>
      <c r="D232" s="18" t="s">
        <v>291</v>
      </c>
      <c r="F232" s="18" t="str">
        <f t="shared" si="17"/>
        <v xml:space="preserve"> -</v>
      </c>
      <c r="G232" s="18" t="str">
        <f t="shared" si="17"/>
        <v xml:space="preserve"> -</v>
      </c>
      <c r="H232" s="18" t="str">
        <f t="shared" si="17"/>
        <v xml:space="preserve"> - </v>
      </c>
      <c r="I232" s="18" t="str">
        <f t="shared" si="17"/>
        <v xml:space="preserve"> -</v>
      </c>
    </row>
    <row r="233" spans="2:9" x14ac:dyDescent="0.25">
      <c r="B233" s="17" t="s">
        <v>512</v>
      </c>
      <c r="C233" s="18" t="s">
        <v>289</v>
      </c>
      <c r="D233" s="18" t="s">
        <v>290</v>
      </c>
      <c r="F233" s="18" t="str">
        <f t="shared" si="17"/>
        <v xml:space="preserve"> -</v>
      </c>
      <c r="G233" s="18" t="str">
        <f t="shared" si="17"/>
        <v>Padi</v>
      </c>
      <c r="H233" s="18" t="str">
        <f t="shared" si="17"/>
        <v xml:space="preserve"> -</v>
      </c>
      <c r="I233" s="18" t="str">
        <f t="shared" si="17"/>
        <v xml:space="preserve"> -</v>
      </c>
    </row>
    <row r="234" spans="2:9" x14ac:dyDescent="0.25">
      <c r="B234" s="17" t="s">
        <v>513</v>
      </c>
      <c r="C234" s="18" t="s">
        <v>290</v>
      </c>
      <c r="D234" s="18" t="s">
        <v>290</v>
      </c>
      <c r="F234" s="18" t="str">
        <f t="shared" si="17"/>
        <v xml:space="preserve"> -</v>
      </c>
      <c r="G234" s="18" t="str">
        <f t="shared" si="17"/>
        <v xml:space="preserve"> - </v>
      </c>
      <c r="H234" s="18" t="str">
        <f t="shared" si="17"/>
        <v xml:space="preserve"> -</v>
      </c>
      <c r="I234" s="18" t="str">
        <f t="shared" si="17"/>
        <v xml:space="preserve"> -</v>
      </c>
    </row>
    <row r="235" spans="2:9" x14ac:dyDescent="0.25">
      <c r="B235" s="17" t="s">
        <v>514</v>
      </c>
      <c r="C235" s="18" t="s">
        <v>290</v>
      </c>
      <c r="D235" s="18" t="s">
        <v>291</v>
      </c>
      <c r="F235" s="18" t="str">
        <f t="shared" si="17"/>
        <v xml:space="preserve"> -</v>
      </c>
      <c r="G235" s="18" t="str">
        <f t="shared" si="17"/>
        <v xml:space="preserve"> -</v>
      </c>
      <c r="H235" s="18" t="str">
        <f t="shared" si="17"/>
        <v>Jagung</v>
      </c>
      <c r="I235" s="18" t="str">
        <f t="shared" si="17"/>
        <v xml:space="preserve"> -</v>
      </c>
    </row>
    <row r="236" spans="2:9" x14ac:dyDescent="0.25">
      <c r="B236" s="17" t="s">
        <v>515</v>
      </c>
      <c r="C236" s="18" t="s">
        <v>289</v>
      </c>
      <c r="D236" s="18" t="s">
        <v>291</v>
      </c>
      <c r="F236" s="18" t="str">
        <f t="shared" si="17"/>
        <v xml:space="preserve"> -</v>
      </c>
      <c r="G236" s="18" t="str">
        <f t="shared" si="17"/>
        <v xml:space="preserve"> -</v>
      </c>
      <c r="H236" s="18" t="str">
        <f t="shared" si="17"/>
        <v>Padi</v>
      </c>
      <c r="I236" s="18" t="str">
        <f t="shared" si="17"/>
        <v xml:space="preserve"> -</v>
      </c>
    </row>
    <row r="237" spans="2:9" x14ac:dyDescent="0.25">
      <c r="B237" s="17" t="s">
        <v>516</v>
      </c>
      <c r="C237" s="18" t="s">
        <v>290</v>
      </c>
      <c r="D237" s="18" t="s">
        <v>289</v>
      </c>
      <c r="F237" s="18" t="str">
        <f t="shared" si="17"/>
        <v>Jagung</v>
      </c>
      <c r="G237" s="18" t="str">
        <f t="shared" si="17"/>
        <v xml:space="preserve"> -</v>
      </c>
      <c r="H237" s="18" t="str">
        <f t="shared" si="17"/>
        <v xml:space="preserve"> -</v>
      </c>
      <c r="I237" s="18" t="str">
        <f t="shared" si="17"/>
        <v xml:space="preserve"> -</v>
      </c>
    </row>
    <row r="238" spans="2:9" x14ac:dyDescent="0.25">
      <c r="B238" s="17" t="s">
        <v>517</v>
      </c>
      <c r="C238" s="18" t="s">
        <v>289</v>
      </c>
      <c r="D238" s="18" t="s">
        <v>290</v>
      </c>
      <c r="F238" s="18" t="str">
        <f t="shared" si="17"/>
        <v xml:space="preserve"> -</v>
      </c>
      <c r="G238" s="18" t="str">
        <f t="shared" si="17"/>
        <v>Padi</v>
      </c>
      <c r="H238" s="18" t="str">
        <f t="shared" si="17"/>
        <v xml:space="preserve"> -</v>
      </c>
      <c r="I238" s="18" t="str">
        <f t="shared" si="17"/>
        <v xml:space="preserve"> -</v>
      </c>
    </row>
    <row r="239" spans="2:9" x14ac:dyDescent="0.25">
      <c r="B239" s="17" t="s">
        <v>518</v>
      </c>
      <c r="C239" s="18" t="s">
        <v>290</v>
      </c>
      <c r="D239" s="18" t="s">
        <v>291</v>
      </c>
      <c r="F239" s="18" t="str">
        <f t="shared" ref="F239:I1012" si="18">IF($D239&lt;&gt;F$11," -",IF(AND(F$11=$D239,F$11=$C239)," - ",$C239))</f>
        <v xml:space="preserve"> -</v>
      </c>
      <c r="G239" s="18" t="str">
        <f t="shared" si="18"/>
        <v xml:space="preserve"> -</v>
      </c>
      <c r="H239" s="18" t="str">
        <f t="shared" si="18"/>
        <v>Jagung</v>
      </c>
      <c r="I239" s="18" t="str">
        <f t="shared" si="18"/>
        <v xml:space="preserve"> -</v>
      </c>
    </row>
    <row r="240" spans="2:9" x14ac:dyDescent="0.25">
      <c r="B240" s="17" t="s">
        <v>519</v>
      </c>
      <c r="C240" s="18" t="s">
        <v>291</v>
      </c>
      <c r="D240" s="18" t="s">
        <v>6</v>
      </c>
      <c r="F240" s="18" t="str">
        <f t="shared" si="18"/>
        <v xml:space="preserve"> -</v>
      </c>
      <c r="G240" s="18" t="str">
        <f t="shared" si="18"/>
        <v xml:space="preserve"> -</v>
      </c>
      <c r="H240" s="18" t="str">
        <f t="shared" si="18"/>
        <v xml:space="preserve"> -</v>
      </c>
      <c r="I240" s="18" t="str">
        <f t="shared" si="18"/>
        <v>Kacang</v>
      </c>
    </row>
    <row r="241" spans="2:9" x14ac:dyDescent="0.25">
      <c r="B241" s="17" t="s">
        <v>520</v>
      </c>
      <c r="C241" s="18" t="s">
        <v>290</v>
      </c>
      <c r="D241" s="18" t="s">
        <v>290</v>
      </c>
      <c r="F241" s="18" t="str">
        <f t="shared" si="18"/>
        <v xml:space="preserve"> -</v>
      </c>
      <c r="G241" s="18" t="str">
        <f t="shared" si="18"/>
        <v xml:space="preserve"> - </v>
      </c>
      <c r="H241" s="18" t="str">
        <f t="shared" si="18"/>
        <v xml:space="preserve"> -</v>
      </c>
      <c r="I241" s="18" t="str">
        <f t="shared" si="18"/>
        <v xml:space="preserve"> -</v>
      </c>
    </row>
    <row r="242" spans="2:9" x14ac:dyDescent="0.25">
      <c r="B242" s="17" t="s">
        <v>521</v>
      </c>
      <c r="C242" s="18" t="s">
        <v>6</v>
      </c>
      <c r="D242" s="18" t="s">
        <v>291</v>
      </c>
      <c r="F242" s="18" t="str">
        <f t="shared" si="18"/>
        <v xml:space="preserve"> -</v>
      </c>
      <c r="G242" s="18" t="str">
        <f t="shared" si="18"/>
        <v xml:space="preserve"> -</v>
      </c>
      <c r="H242" s="18" t="str">
        <f t="shared" si="18"/>
        <v>Lainnya</v>
      </c>
      <c r="I242" s="18" t="str">
        <f t="shared" si="18"/>
        <v xml:space="preserve"> -</v>
      </c>
    </row>
    <row r="243" spans="2:9" x14ac:dyDescent="0.25">
      <c r="B243" s="17" t="s">
        <v>522</v>
      </c>
      <c r="C243" s="18" t="s">
        <v>289</v>
      </c>
      <c r="D243" s="18" t="s">
        <v>289</v>
      </c>
      <c r="F243" s="18" t="str">
        <f t="shared" si="18"/>
        <v xml:space="preserve"> - </v>
      </c>
      <c r="G243" s="18" t="str">
        <f t="shared" si="18"/>
        <v xml:space="preserve"> -</v>
      </c>
      <c r="H243" s="18" t="str">
        <f t="shared" si="18"/>
        <v xml:space="preserve"> -</v>
      </c>
      <c r="I243" s="18" t="str">
        <f t="shared" si="18"/>
        <v xml:space="preserve"> -</v>
      </c>
    </row>
    <row r="244" spans="2:9" x14ac:dyDescent="0.25">
      <c r="B244" s="17" t="s">
        <v>523</v>
      </c>
      <c r="C244" s="18" t="s">
        <v>291</v>
      </c>
      <c r="D244" s="18" t="s">
        <v>291</v>
      </c>
      <c r="F244" s="18" t="str">
        <f t="shared" si="18"/>
        <v xml:space="preserve"> -</v>
      </c>
      <c r="G244" s="18" t="str">
        <f t="shared" si="18"/>
        <v xml:space="preserve"> -</v>
      </c>
      <c r="H244" s="18" t="str">
        <f t="shared" si="18"/>
        <v xml:space="preserve"> - </v>
      </c>
      <c r="I244" s="18" t="str">
        <f t="shared" si="18"/>
        <v xml:space="preserve"> -</v>
      </c>
    </row>
    <row r="245" spans="2:9" x14ac:dyDescent="0.25">
      <c r="B245" s="17" t="s">
        <v>524</v>
      </c>
      <c r="C245" s="18" t="s">
        <v>6</v>
      </c>
      <c r="D245" s="18" t="s">
        <v>290</v>
      </c>
      <c r="F245" s="18" t="str">
        <f t="shared" si="18"/>
        <v xml:space="preserve"> -</v>
      </c>
      <c r="G245" s="18" t="str">
        <f t="shared" si="18"/>
        <v>Lainnya</v>
      </c>
      <c r="H245" s="18" t="str">
        <f t="shared" si="18"/>
        <v xml:space="preserve"> -</v>
      </c>
      <c r="I245" s="18" t="str">
        <f t="shared" si="18"/>
        <v xml:space="preserve"> -</v>
      </c>
    </row>
    <row r="246" spans="2:9" x14ac:dyDescent="0.25">
      <c r="B246" s="17" t="s">
        <v>525</v>
      </c>
      <c r="C246" s="18" t="s">
        <v>291</v>
      </c>
      <c r="D246" s="18" t="s">
        <v>291</v>
      </c>
      <c r="F246" s="18" t="str">
        <f t="shared" si="18"/>
        <v xml:space="preserve"> -</v>
      </c>
      <c r="G246" s="18" t="str">
        <f t="shared" si="18"/>
        <v xml:space="preserve"> -</v>
      </c>
      <c r="H246" s="18" t="str">
        <f t="shared" si="18"/>
        <v xml:space="preserve"> - </v>
      </c>
      <c r="I246" s="18" t="str">
        <f t="shared" si="18"/>
        <v xml:space="preserve"> -</v>
      </c>
    </row>
    <row r="247" spans="2:9" x14ac:dyDescent="0.25">
      <c r="B247" s="17" t="s">
        <v>526</v>
      </c>
      <c r="C247" s="18" t="s">
        <v>289</v>
      </c>
      <c r="D247" s="18" t="s">
        <v>289</v>
      </c>
      <c r="F247" s="18" t="str">
        <f t="shared" si="18"/>
        <v xml:space="preserve"> - </v>
      </c>
      <c r="G247" s="18" t="str">
        <f t="shared" si="18"/>
        <v xml:space="preserve"> -</v>
      </c>
      <c r="H247" s="18" t="str">
        <f t="shared" si="18"/>
        <v xml:space="preserve"> -</v>
      </c>
      <c r="I247" s="18" t="str">
        <f t="shared" si="18"/>
        <v xml:space="preserve"> -</v>
      </c>
    </row>
    <row r="248" spans="2:9" x14ac:dyDescent="0.25">
      <c r="B248" s="17" t="s">
        <v>527</v>
      </c>
      <c r="C248" s="18" t="s">
        <v>289</v>
      </c>
      <c r="D248" s="18" t="s">
        <v>290</v>
      </c>
      <c r="F248" s="18" t="str">
        <f t="shared" si="18"/>
        <v xml:space="preserve"> -</v>
      </c>
      <c r="G248" s="18" t="str">
        <f t="shared" si="18"/>
        <v>Padi</v>
      </c>
      <c r="H248" s="18" t="str">
        <f t="shared" si="18"/>
        <v xml:space="preserve"> -</v>
      </c>
      <c r="I248" s="18" t="str">
        <f t="shared" si="18"/>
        <v xml:space="preserve"> -</v>
      </c>
    </row>
    <row r="249" spans="2:9" x14ac:dyDescent="0.25">
      <c r="B249" s="17" t="s">
        <v>528</v>
      </c>
      <c r="C249" s="18" t="s">
        <v>290</v>
      </c>
      <c r="D249" s="18" t="s">
        <v>290</v>
      </c>
      <c r="F249" s="18" t="str">
        <f t="shared" si="18"/>
        <v xml:space="preserve"> -</v>
      </c>
      <c r="G249" s="18" t="str">
        <f t="shared" si="18"/>
        <v xml:space="preserve"> - </v>
      </c>
      <c r="H249" s="18" t="str">
        <f t="shared" si="18"/>
        <v xml:space="preserve"> -</v>
      </c>
      <c r="I249" s="18" t="str">
        <f t="shared" si="18"/>
        <v xml:space="preserve"> -</v>
      </c>
    </row>
    <row r="250" spans="2:9" x14ac:dyDescent="0.25">
      <c r="B250" s="17" t="s">
        <v>529</v>
      </c>
      <c r="C250" s="18" t="s">
        <v>289</v>
      </c>
      <c r="D250" s="18" t="s">
        <v>290</v>
      </c>
      <c r="F250" s="18" t="str">
        <f t="shared" si="18"/>
        <v xml:space="preserve"> -</v>
      </c>
      <c r="G250" s="18" t="str">
        <f t="shared" si="18"/>
        <v>Padi</v>
      </c>
      <c r="H250" s="18" t="str">
        <f t="shared" si="18"/>
        <v xml:space="preserve"> -</v>
      </c>
      <c r="I250" s="18" t="str">
        <f t="shared" si="18"/>
        <v xml:space="preserve"> -</v>
      </c>
    </row>
    <row r="251" spans="2:9" x14ac:dyDescent="0.25">
      <c r="B251" s="17" t="s">
        <v>530</v>
      </c>
      <c r="C251" s="18" t="s">
        <v>290</v>
      </c>
      <c r="D251" s="18" t="s">
        <v>289</v>
      </c>
      <c r="F251" s="18" t="str">
        <f t="shared" si="18"/>
        <v>Jagung</v>
      </c>
      <c r="G251" s="18" t="str">
        <f t="shared" si="18"/>
        <v xml:space="preserve"> -</v>
      </c>
      <c r="H251" s="18" t="str">
        <f t="shared" si="18"/>
        <v xml:space="preserve"> -</v>
      </c>
      <c r="I251" s="18" t="str">
        <f t="shared" si="18"/>
        <v xml:space="preserve"> -</v>
      </c>
    </row>
    <row r="252" spans="2:9" x14ac:dyDescent="0.25">
      <c r="B252" s="17" t="s">
        <v>531</v>
      </c>
      <c r="C252" s="18" t="s">
        <v>290</v>
      </c>
      <c r="D252" s="18" t="s">
        <v>291</v>
      </c>
      <c r="F252" s="18" t="str">
        <f t="shared" si="18"/>
        <v xml:space="preserve"> -</v>
      </c>
      <c r="G252" s="18" t="str">
        <f t="shared" si="18"/>
        <v xml:space="preserve"> -</v>
      </c>
      <c r="H252" s="18" t="str">
        <f t="shared" si="18"/>
        <v>Jagung</v>
      </c>
      <c r="I252" s="18" t="str">
        <f t="shared" si="18"/>
        <v xml:space="preserve"> -</v>
      </c>
    </row>
    <row r="253" spans="2:9" x14ac:dyDescent="0.25">
      <c r="B253" s="17" t="s">
        <v>532</v>
      </c>
      <c r="C253" s="18" t="s">
        <v>6</v>
      </c>
      <c r="D253" s="18" t="s">
        <v>291</v>
      </c>
      <c r="F253" s="18" t="str">
        <f t="shared" si="18"/>
        <v xml:space="preserve"> -</v>
      </c>
      <c r="G253" s="18" t="str">
        <f t="shared" si="18"/>
        <v xml:space="preserve"> -</v>
      </c>
      <c r="H253" s="18" t="str">
        <f t="shared" si="18"/>
        <v>Lainnya</v>
      </c>
      <c r="I253" s="18" t="str">
        <f t="shared" si="18"/>
        <v xml:space="preserve"> -</v>
      </c>
    </row>
    <row r="254" spans="2:9" x14ac:dyDescent="0.25">
      <c r="B254" s="17" t="s">
        <v>533</v>
      </c>
      <c r="C254" s="18" t="s">
        <v>291</v>
      </c>
      <c r="D254" s="18" t="s">
        <v>6</v>
      </c>
      <c r="F254" s="18" t="str">
        <f t="shared" si="18"/>
        <v xml:space="preserve"> -</v>
      </c>
      <c r="G254" s="18" t="str">
        <f t="shared" si="18"/>
        <v xml:space="preserve"> -</v>
      </c>
      <c r="H254" s="18" t="str">
        <f t="shared" si="18"/>
        <v xml:space="preserve"> -</v>
      </c>
      <c r="I254" s="18" t="str">
        <f t="shared" si="18"/>
        <v>Kacang</v>
      </c>
    </row>
    <row r="255" spans="2:9" x14ac:dyDescent="0.25">
      <c r="B255" s="17" t="s">
        <v>534</v>
      </c>
      <c r="C255" s="18" t="s">
        <v>289</v>
      </c>
      <c r="D255" s="18" t="s">
        <v>290</v>
      </c>
      <c r="F255" s="18" t="str">
        <f t="shared" si="18"/>
        <v xml:space="preserve"> -</v>
      </c>
      <c r="G255" s="18" t="str">
        <f t="shared" si="18"/>
        <v>Padi</v>
      </c>
      <c r="H255" s="18" t="str">
        <f t="shared" si="18"/>
        <v xml:space="preserve"> -</v>
      </c>
      <c r="I255" s="18" t="str">
        <f t="shared" si="18"/>
        <v xml:space="preserve"> -</v>
      </c>
    </row>
    <row r="256" spans="2:9" x14ac:dyDescent="0.25">
      <c r="B256" s="17" t="s">
        <v>535</v>
      </c>
      <c r="C256" s="18" t="s">
        <v>290</v>
      </c>
      <c r="D256" s="18" t="s">
        <v>290</v>
      </c>
      <c r="F256" s="18" t="str">
        <f t="shared" si="18"/>
        <v xml:space="preserve"> -</v>
      </c>
      <c r="G256" s="18" t="str">
        <f t="shared" si="18"/>
        <v xml:space="preserve"> - </v>
      </c>
      <c r="H256" s="18" t="str">
        <f t="shared" si="18"/>
        <v xml:space="preserve"> -</v>
      </c>
      <c r="I256" s="18" t="str">
        <f t="shared" si="18"/>
        <v xml:space="preserve"> -</v>
      </c>
    </row>
    <row r="257" spans="2:9" x14ac:dyDescent="0.25">
      <c r="B257" s="17" t="s">
        <v>536</v>
      </c>
      <c r="C257" s="18" t="s">
        <v>6</v>
      </c>
      <c r="D257" s="18" t="s">
        <v>290</v>
      </c>
      <c r="F257" s="18" t="str">
        <f t="shared" si="18"/>
        <v xml:space="preserve"> -</v>
      </c>
      <c r="G257" s="18" t="str">
        <f t="shared" si="18"/>
        <v>Lainnya</v>
      </c>
      <c r="H257" s="18" t="str">
        <f t="shared" si="18"/>
        <v xml:space="preserve"> -</v>
      </c>
      <c r="I257" s="18" t="str">
        <f t="shared" si="18"/>
        <v xml:space="preserve"> -</v>
      </c>
    </row>
    <row r="258" spans="2:9" x14ac:dyDescent="0.25">
      <c r="B258" s="17" t="s">
        <v>537</v>
      </c>
      <c r="C258" s="18" t="s">
        <v>6</v>
      </c>
      <c r="D258" s="18" t="s">
        <v>289</v>
      </c>
      <c r="F258" s="18" t="str">
        <f t="shared" si="18"/>
        <v>Lainnya</v>
      </c>
      <c r="G258" s="18" t="str">
        <f t="shared" si="18"/>
        <v xml:space="preserve"> -</v>
      </c>
      <c r="H258" s="18" t="str">
        <f t="shared" si="18"/>
        <v xml:space="preserve"> -</v>
      </c>
      <c r="I258" s="18" t="str">
        <f t="shared" si="18"/>
        <v xml:space="preserve"> -</v>
      </c>
    </row>
    <row r="259" spans="2:9" x14ac:dyDescent="0.25">
      <c r="B259" s="17" t="s">
        <v>538</v>
      </c>
      <c r="C259" s="18" t="s">
        <v>289</v>
      </c>
      <c r="D259" s="18" t="s">
        <v>6</v>
      </c>
      <c r="F259" s="18" t="str">
        <f t="shared" si="18"/>
        <v xml:space="preserve"> -</v>
      </c>
      <c r="G259" s="18" t="str">
        <f t="shared" si="18"/>
        <v xml:space="preserve"> -</v>
      </c>
      <c r="H259" s="18" t="str">
        <f t="shared" si="18"/>
        <v xml:space="preserve"> -</v>
      </c>
      <c r="I259" s="18" t="str">
        <f t="shared" si="18"/>
        <v>Padi</v>
      </c>
    </row>
    <row r="260" spans="2:9" x14ac:dyDescent="0.25">
      <c r="B260" s="17" t="s">
        <v>539</v>
      </c>
      <c r="C260" s="18" t="s">
        <v>290</v>
      </c>
      <c r="D260" s="18" t="s">
        <v>289</v>
      </c>
      <c r="F260" s="18" t="str">
        <f t="shared" si="18"/>
        <v>Jagung</v>
      </c>
      <c r="G260" s="18" t="str">
        <f t="shared" si="18"/>
        <v xml:space="preserve"> -</v>
      </c>
      <c r="H260" s="18" t="str">
        <f t="shared" si="18"/>
        <v xml:space="preserve"> -</v>
      </c>
      <c r="I260" s="18" t="str">
        <f t="shared" si="18"/>
        <v xml:space="preserve"> -</v>
      </c>
    </row>
    <row r="261" spans="2:9" x14ac:dyDescent="0.25">
      <c r="B261" s="17" t="s">
        <v>540</v>
      </c>
      <c r="C261" s="18" t="s">
        <v>291</v>
      </c>
      <c r="D261" s="18" t="s">
        <v>290</v>
      </c>
      <c r="F261" s="18" t="str">
        <f t="shared" si="18"/>
        <v xml:space="preserve"> -</v>
      </c>
      <c r="G261" s="18" t="str">
        <f t="shared" si="18"/>
        <v>Kacang</v>
      </c>
      <c r="H261" s="18" t="str">
        <f t="shared" si="18"/>
        <v xml:space="preserve"> -</v>
      </c>
      <c r="I261" s="18" t="str">
        <f t="shared" si="18"/>
        <v xml:space="preserve"> -</v>
      </c>
    </row>
    <row r="262" spans="2:9" x14ac:dyDescent="0.25">
      <c r="B262" s="17" t="s">
        <v>541</v>
      </c>
      <c r="C262" s="18" t="s">
        <v>290</v>
      </c>
      <c r="D262" s="18" t="s">
        <v>291</v>
      </c>
      <c r="F262" s="18" t="str">
        <f t="shared" si="18"/>
        <v xml:space="preserve"> -</v>
      </c>
      <c r="G262" s="18" t="str">
        <f t="shared" si="18"/>
        <v xml:space="preserve"> -</v>
      </c>
      <c r="H262" s="18" t="str">
        <f t="shared" si="18"/>
        <v>Jagung</v>
      </c>
      <c r="I262" s="18" t="str">
        <f t="shared" si="18"/>
        <v xml:space="preserve"> -</v>
      </c>
    </row>
    <row r="263" spans="2:9" x14ac:dyDescent="0.25">
      <c r="B263" s="17" t="s">
        <v>542</v>
      </c>
      <c r="C263" s="18" t="s">
        <v>6</v>
      </c>
      <c r="D263" s="18" t="s">
        <v>290</v>
      </c>
      <c r="F263" s="18" t="str">
        <f t="shared" si="18"/>
        <v xml:space="preserve"> -</v>
      </c>
      <c r="G263" s="18" t="str">
        <f t="shared" si="18"/>
        <v>Lainnya</v>
      </c>
      <c r="H263" s="18" t="str">
        <f t="shared" si="18"/>
        <v xml:space="preserve"> -</v>
      </c>
      <c r="I263" s="18" t="str">
        <f t="shared" si="18"/>
        <v xml:space="preserve"> -</v>
      </c>
    </row>
    <row r="264" spans="2:9" x14ac:dyDescent="0.25">
      <c r="B264" s="17" t="s">
        <v>543</v>
      </c>
      <c r="C264" s="18" t="s">
        <v>6</v>
      </c>
      <c r="D264" s="18" t="s">
        <v>6</v>
      </c>
      <c r="F264" s="18" t="str">
        <f t="shared" si="18"/>
        <v xml:space="preserve"> -</v>
      </c>
      <c r="G264" s="18" t="str">
        <f t="shared" si="18"/>
        <v xml:space="preserve"> -</v>
      </c>
      <c r="H264" s="18" t="str">
        <f t="shared" si="18"/>
        <v xml:space="preserve"> -</v>
      </c>
      <c r="I264" s="18" t="str">
        <f t="shared" si="18"/>
        <v xml:space="preserve"> - </v>
      </c>
    </row>
    <row r="265" spans="2:9" x14ac:dyDescent="0.25">
      <c r="B265" s="17" t="s">
        <v>544</v>
      </c>
      <c r="C265" s="18" t="s">
        <v>290</v>
      </c>
      <c r="D265" s="18" t="s">
        <v>6</v>
      </c>
      <c r="F265" s="18" t="str">
        <f t="shared" si="18"/>
        <v xml:space="preserve"> -</v>
      </c>
      <c r="G265" s="18" t="str">
        <f t="shared" si="18"/>
        <v xml:space="preserve"> -</v>
      </c>
      <c r="H265" s="18" t="str">
        <f t="shared" si="18"/>
        <v xml:space="preserve"> -</v>
      </c>
      <c r="I265" s="18" t="str">
        <f t="shared" si="18"/>
        <v>Jagung</v>
      </c>
    </row>
    <row r="266" spans="2:9" x14ac:dyDescent="0.25">
      <c r="B266" s="17" t="s">
        <v>545</v>
      </c>
      <c r="C266" s="18" t="s">
        <v>6</v>
      </c>
      <c r="D266" s="18" t="s">
        <v>290</v>
      </c>
      <c r="F266" s="18" t="str">
        <f t="shared" si="18"/>
        <v xml:space="preserve"> -</v>
      </c>
      <c r="G266" s="18" t="str">
        <f t="shared" si="18"/>
        <v>Lainnya</v>
      </c>
      <c r="H266" s="18" t="str">
        <f t="shared" si="18"/>
        <v xml:space="preserve"> -</v>
      </c>
      <c r="I266" s="18" t="str">
        <f t="shared" si="18"/>
        <v xml:space="preserve"> -</v>
      </c>
    </row>
    <row r="267" spans="2:9" x14ac:dyDescent="0.25">
      <c r="B267" s="17" t="s">
        <v>546</v>
      </c>
      <c r="C267" s="18" t="s">
        <v>291</v>
      </c>
      <c r="D267" s="18" t="s">
        <v>6</v>
      </c>
      <c r="F267" s="18" t="str">
        <f t="shared" si="18"/>
        <v xml:space="preserve"> -</v>
      </c>
      <c r="G267" s="18" t="str">
        <f t="shared" si="18"/>
        <v xml:space="preserve"> -</v>
      </c>
      <c r="H267" s="18" t="str">
        <f t="shared" si="18"/>
        <v xml:space="preserve"> -</v>
      </c>
      <c r="I267" s="18" t="str">
        <f t="shared" si="18"/>
        <v>Kacang</v>
      </c>
    </row>
    <row r="268" spans="2:9" x14ac:dyDescent="0.25">
      <c r="B268" s="17" t="s">
        <v>547</v>
      </c>
      <c r="C268" s="18" t="s">
        <v>291</v>
      </c>
      <c r="D268" s="18" t="s">
        <v>291</v>
      </c>
      <c r="F268" s="18" t="str">
        <f t="shared" si="18"/>
        <v xml:space="preserve"> -</v>
      </c>
      <c r="G268" s="18" t="str">
        <f t="shared" si="18"/>
        <v xml:space="preserve"> -</v>
      </c>
      <c r="H268" s="18" t="str">
        <f t="shared" si="18"/>
        <v xml:space="preserve"> - </v>
      </c>
      <c r="I268" s="18" t="str">
        <f t="shared" si="18"/>
        <v xml:space="preserve"> -</v>
      </c>
    </row>
    <row r="269" spans="2:9" x14ac:dyDescent="0.25">
      <c r="B269" s="17" t="s">
        <v>548</v>
      </c>
      <c r="C269" s="18" t="s">
        <v>289</v>
      </c>
      <c r="D269" s="18" t="s">
        <v>291</v>
      </c>
      <c r="F269" s="18" t="str">
        <f t="shared" si="18"/>
        <v xml:space="preserve"> -</v>
      </c>
      <c r="G269" s="18" t="str">
        <f t="shared" si="18"/>
        <v xml:space="preserve"> -</v>
      </c>
      <c r="H269" s="18" t="str">
        <f t="shared" si="18"/>
        <v>Padi</v>
      </c>
      <c r="I269" s="18" t="str">
        <f t="shared" si="18"/>
        <v xml:space="preserve"> -</v>
      </c>
    </row>
    <row r="270" spans="2:9" x14ac:dyDescent="0.25">
      <c r="B270" s="17" t="s">
        <v>549</v>
      </c>
      <c r="C270" s="18" t="s">
        <v>291</v>
      </c>
      <c r="D270" s="18" t="s">
        <v>289</v>
      </c>
      <c r="F270" s="18" t="str">
        <f t="shared" si="18"/>
        <v>Kacang</v>
      </c>
      <c r="G270" s="18" t="str">
        <f t="shared" si="18"/>
        <v xml:space="preserve"> -</v>
      </c>
      <c r="H270" s="18" t="str">
        <f t="shared" si="18"/>
        <v xml:space="preserve"> -</v>
      </c>
      <c r="I270" s="18" t="str">
        <f t="shared" si="18"/>
        <v xml:space="preserve"> -</v>
      </c>
    </row>
    <row r="271" spans="2:9" x14ac:dyDescent="0.25">
      <c r="B271" s="17" t="s">
        <v>550</v>
      </c>
      <c r="C271" s="18" t="s">
        <v>290</v>
      </c>
      <c r="D271" s="18" t="s">
        <v>291</v>
      </c>
      <c r="F271" s="18" t="str">
        <f t="shared" si="18"/>
        <v xml:space="preserve"> -</v>
      </c>
      <c r="G271" s="18" t="str">
        <f t="shared" si="18"/>
        <v xml:space="preserve"> -</v>
      </c>
      <c r="H271" s="18" t="str">
        <f t="shared" si="18"/>
        <v>Jagung</v>
      </c>
      <c r="I271" s="18" t="str">
        <f t="shared" si="18"/>
        <v xml:space="preserve"> -</v>
      </c>
    </row>
    <row r="272" spans="2:9" x14ac:dyDescent="0.25">
      <c r="B272" s="17" t="s">
        <v>551</v>
      </c>
      <c r="C272" s="18" t="s">
        <v>289</v>
      </c>
      <c r="D272" s="18" t="s">
        <v>290</v>
      </c>
      <c r="F272" s="18" t="str">
        <f t="shared" si="18"/>
        <v xml:space="preserve"> -</v>
      </c>
      <c r="G272" s="18" t="str">
        <f t="shared" si="18"/>
        <v>Padi</v>
      </c>
      <c r="H272" s="18" t="str">
        <f t="shared" si="18"/>
        <v xml:space="preserve"> -</v>
      </c>
      <c r="I272" s="18" t="str">
        <f t="shared" si="18"/>
        <v xml:space="preserve"> -</v>
      </c>
    </row>
    <row r="273" spans="2:9" x14ac:dyDescent="0.25">
      <c r="B273" s="17" t="s">
        <v>552</v>
      </c>
      <c r="C273" s="18" t="s">
        <v>289</v>
      </c>
      <c r="D273" s="18" t="s">
        <v>289</v>
      </c>
      <c r="F273" s="18" t="str">
        <f t="shared" si="18"/>
        <v xml:space="preserve"> - </v>
      </c>
      <c r="G273" s="18" t="str">
        <f t="shared" si="18"/>
        <v xml:space="preserve"> -</v>
      </c>
      <c r="H273" s="18" t="str">
        <f t="shared" si="18"/>
        <v xml:space="preserve"> -</v>
      </c>
      <c r="I273" s="18" t="str">
        <f t="shared" si="18"/>
        <v xml:space="preserve"> -</v>
      </c>
    </row>
    <row r="274" spans="2:9" x14ac:dyDescent="0.25">
      <c r="B274" s="17" t="s">
        <v>553</v>
      </c>
      <c r="C274" s="18" t="s">
        <v>289</v>
      </c>
      <c r="D274" s="18" t="s">
        <v>289</v>
      </c>
      <c r="F274" s="18" t="str">
        <f t="shared" si="18"/>
        <v xml:space="preserve"> - </v>
      </c>
      <c r="G274" s="18" t="str">
        <f t="shared" si="18"/>
        <v xml:space="preserve"> -</v>
      </c>
      <c r="H274" s="18" t="str">
        <f t="shared" si="18"/>
        <v xml:space="preserve"> -</v>
      </c>
      <c r="I274" s="18" t="str">
        <f t="shared" si="18"/>
        <v xml:space="preserve"> -</v>
      </c>
    </row>
    <row r="275" spans="2:9" x14ac:dyDescent="0.25">
      <c r="B275" s="17" t="s">
        <v>554</v>
      </c>
      <c r="C275" s="18" t="s">
        <v>289</v>
      </c>
      <c r="D275" s="18" t="s">
        <v>289</v>
      </c>
      <c r="F275" s="18" t="str">
        <f t="shared" si="18"/>
        <v xml:space="preserve"> - </v>
      </c>
      <c r="G275" s="18" t="str">
        <f t="shared" si="18"/>
        <v xml:space="preserve"> -</v>
      </c>
      <c r="H275" s="18" t="str">
        <f t="shared" si="18"/>
        <v xml:space="preserve"> -</v>
      </c>
      <c r="I275" s="18" t="str">
        <f t="shared" si="18"/>
        <v xml:space="preserve"> -</v>
      </c>
    </row>
    <row r="276" spans="2:9" x14ac:dyDescent="0.25">
      <c r="B276" s="17" t="s">
        <v>555</v>
      </c>
      <c r="C276" s="18" t="s">
        <v>289</v>
      </c>
      <c r="D276" s="18" t="s">
        <v>289</v>
      </c>
      <c r="F276" s="18" t="str">
        <f t="shared" si="18"/>
        <v xml:space="preserve"> - </v>
      </c>
      <c r="G276" s="18" t="str">
        <f t="shared" si="18"/>
        <v xml:space="preserve"> -</v>
      </c>
      <c r="H276" s="18" t="str">
        <f t="shared" si="18"/>
        <v xml:space="preserve"> -</v>
      </c>
      <c r="I276" s="18" t="str">
        <f t="shared" si="18"/>
        <v xml:space="preserve"> -</v>
      </c>
    </row>
    <row r="277" spans="2:9" x14ac:dyDescent="0.25">
      <c r="B277" s="17" t="s">
        <v>556</v>
      </c>
      <c r="C277" s="18" t="s">
        <v>289</v>
      </c>
      <c r="D277" s="18" t="s">
        <v>289</v>
      </c>
      <c r="F277" s="18" t="str">
        <f t="shared" si="18"/>
        <v xml:space="preserve"> - </v>
      </c>
      <c r="G277" s="18" t="str">
        <f t="shared" si="18"/>
        <v xml:space="preserve"> -</v>
      </c>
      <c r="H277" s="18" t="str">
        <f t="shared" si="18"/>
        <v xml:space="preserve"> -</v>
      </c>
      <c r="I277" s="18" t="str">
        <f t="shared" si="18"/>
        <v xml:space="preserve"> -</v>
      </c>
    </row>
    <row r="278" spans="2:9" x14ac:dyDescent="0.25">
      <c r="B278" s="17" t="s">
        <v>557</v>
      </c>
      <c r="C278" s="18" t="s">
        <v>290</v>
      </c>
      <c r="D278" s="18" t="s">
        <v>289</v>
      </c>
      <c r="F278" s="18" t="str">
        <f t="shared" si="18"/>
        <v>Jagung</v>
      </c>
      <c r="G278" s="18" t="str">
        <f t="shared" si="18"/>
        <v xml:space="preserve"> -</v>
      </c>
      <c r="H278" s="18" t="str">
        <f t="shared" si="18"/>
        <v xml:space="preserve"> -</v>
      </c>
      <c r="I278" s="18" t="str">
        <f t="shared" si="18"/>
        <v xml:space="preserve"> -</v>
      </c>
    </row>
    <row r="279" spans="2:9" x14ac:dyDescent="0.25">
      <c r="B279" s="17" t="s">
        <v>558</v>
      </c>
      <c r="C279" s="18" t="s">
        <v>289</v>
      </c>
      <c r="D279" s="18" t="s">
        <v>290</v>
      </c>
      <c r="F279" s="18" t="str">
        <f t="shared" si="18"/>
        <v xml:space="preserve"> -</v>
      </c>
      <c r="G279" s="18" t="str">
        <f t="shared" si="18"/>
        <v>Padi</v>
      </c>
      <c r="H279" s="18" t="str">
        <f t="shared" si="18"/>
        <v xml:space="preserve"> -</v>
      </c>
      <c r="I279" s="18" t="str">
        <f t="shared" si="18"/>
        <v xml:space="preserve"> -</v>
      </c>
    </row>
    <row r="280" spans="2:9" x14ac:dyDescent="0.25">
      <c r="B280" s="17" t="s">
        <v>559</v>
      </c>
      <c r="C280" s="18" t="s">
        <v>291</v>
      </c>
      <c r="D280" s="18" t="s">
        <v>289</v>
      </c>
      <c r="F280" s="18" t="str">
        <f t="shared" si="18"/>
        <v>Kacang</v>
      </c>
      <c r="G280" s="18" t="str">
        <f t="shared" si="18"/>
        <v xml:space="preserve"> -</v>
      </c>
      <c r="H280" s="18" t="str">
        <f t="shared" si="18"/>
        <v xml:space="preserve"> -</v>
      </c>
      <c r="I280" s="18" t="str">
        <f t="shared" si="18"/>
        <v xml:space="preserve"> -</v>
      </c>
    </row>
    <row r="281" spans="2:9" x14ac:dyDescent="0.25">
      <c r="B281" s="17" t="s">
        <v>560</v>
      </c>
      <c r="C281" s="18" t="s">
        <v>291</v>
      </c>
      <c r="D281" s="18" t="s">
        <v>291</v>
      </c>
      <c r="F281" s="18" t="str">
        <f t="shared" si="18"/>
        <v xml:space="preserve"> -</v>
      </c>
      <c r="G281" s="18" t="str">
        <f t="shared" si="18"/>
        <v xml:space="preserve"> -</v>
      </c>
      <c r="H281" s="18" t="str">
        <f t="shared" si="18"/>
        <v xml:space="preserve"> - </v>
      </c>
      <c r="I281" s="18" t="str">
        <f t="shared" si="18"/>
        <v xml:space="preserve"> -</v>
      </c>
    </row>
    <row r="282" spans="2:9" x14ac:dyDescent="0.25">
      <c r="B282" s="17" t="s">
        <v>561</v>
      </c>
      <c r="C282" s="18" t="s">
        <v>290</v>
      </c>
      <c r="D282" s="18" t="s">
        <v>291</v>
      </c>
      <c r="F282" s="18" t="str">
        <f t="shared" si="18"/>
        <v xml:space="preserve"> -</v>
      </c>
      <c r="G282" s="18" t="str">
        <f t="shared" si="18"/>
        <v xml:space="preserve"> -</v>
      </c>
      <c r="H282" s="18" t="str">
        <f t="shared" si="18"/>
        <v>Jagung</v>
      </c>
      <c r="I282" s="18" t="str">
        <f t="shared" si="18"/>
        <v xml:space="preserve"> -</v>
      </c>
    </row>
    <row r="283" spans="2:9" x14ac:dyDescent="0.25">
      <c r="B283" s="17" t="s">
        <v>562</v>
      </c>
      <c r="C283" s="18" t="s">
        <v>289</v>
      </c>
      <c r="D283" s="18" t="s">
        <v>290</v>
      </c>
      <c r="F283" s="18" t="str">
        <f t="shared" si="18"/>
        <v xml:space="preserve"> -</v>
      </c>
      <c r="G283" s="18" t="str">
        <f t="shared" si="18"/>
        <v>Padi</v>
      </c>
      <c r="H283" s="18" t="str">
        <f t="shared" si="18"/>
        <v xml:space="preserve"> -</v>
      </c>
      <c r="I283" s="18" t="str">
        <f t="shared" si="18"/>
        <v xml:space="preserve"> -</v>
      </c>
    </row>
    <row r="284" spans="2:9" x14ac:dyDescent="0.25">
      <c r="B284" s="17" t="s">
        <v>563</v>
      </c>
      <c r="C284" s="18" t="s">
        <v>290</v>
      </c>
      <c r="D284" s="18" t="s">
        <v>289</v>
      </c>
      <c r="F284" s="18" t="str">
        <f t="shared" si="18"/>
        <v>Jagung</v>
      </c>
      <c r="G284" s="18" t="str">
        <f t="shared" si="18"/>
        <v xml:space="preserve"> -</v>
      </c>
      <c r="H284" s="18" t="str">
        <f t="shared" si="18"/>
        <v xml:space="preserve"> -</v>
      </c>
      <c r="I284" s="18" t="str">
        <f t="shared" si="18"/>
        <v xml:space="preserve"> -</v>
      </c>
    </row>
    <row r="285" spans="2:9" x14ac:dyDescent="0.25">
      <c r="B285" s="17" t="s">
        <v>564</v>
      </c>
      <c r="C285" s="18" t="s">
        <v>289</v>
      </c>
      <c r="D285" s="18" t="s">
        <v>290</v>
      </c>
      <c r="F285" s="18" t="str">
        <f t="shared" si="18"/>
        <v xml:space="preserve"> -</v>
      </c>
      <c r="G285" s="18" t="str">
        <f t="shared" si="18"/>
        <v>Padi</v>
      </c>
      <c r="H285" s="18" t="str">
        <f t="shared" si="18"/>
        <v xml:space="preserve"> -</v>
      </c>
      <c r="I285" s="18" t="str">
        <f t="shared" si="18"/>
        <v xml:space="preserve"> -</v>
      </c>
    </row>
    <row r="286" spans="2:9" x14ac:dyDescent="0.25">
      <c r="B286" s="17" t="s">
        <v>565</v>
      </c>
      <c r="C286" s="18" t="s">
        <v>289</v>
      </c>
      <c r="D286" s="18" t="s">
        <v>289</v>
      </c>
      <c r="F286" s="18" t="str">
        <f t="shared" si="18"/>
        <v xml:space="preserve"> - </v>
      </c>
      <c r="G286" s="18" t="str">
        <f t="shared" si="18"/>
        <v xml:space="preserve"> -</v>
      </c>
      <c r="H286" s="18" t="str">
        <f t="shared" si="18"/>
        <v xml:space="preserve"> -</v>
      </c>
      <c r="I286" s="18" t="str">
        <f t="shared" si="18"/>
        <v xml:space="preserve"> -</v>
      </c>
    </row>
    <row r="287" spans="2:9" x14ac:dyDescent="0.25">
      <c r="B287" s="17" t="s">
        <v>566</v>
      </c>
      <c r="C287" s="18" t="s">
        <v>6</v>
      </c>
      <c r="D287" s="18" t="s">
        <v>289</v>
      </c>
      <c r="F287" s="18" t="str">
        <f t="shared" si="18"/>
        <v>Lainnya</v>
      </c>
      <c r="G287" s="18" t="str">
        <f t="shared" si="18"/>
        <v xml:space="preserve"> -</v>
      </c>
      <c r="H287" s="18" t="str">
        <f t="shared" si="18"/>
        <v xml:space="preserve"> -</v>
      </c>
      <c r="I287" s="18" t="str">
        <f t="shared" si="18"/>
        <v xml:space="preserve"> -</v>
      </c>
    </row>
    <row r="288" spans="2:9" x14ac:dyDescent="0.25">
      <c r="B288" s="17" t="s">
        <v>567</v>
      </c>
      <c r="C288" s="18" t="s">
        <v>6</v>
      </c>
      <c r="D288" s="18" t="s">
        <v>6</v>
      </c>
      <c r="F288" s="18" t="str">
        <f t="shared" si="18"/>
        <v xml:space="preserve"> -</v>
      </c>
      <c r="G288" s="18" t="str">
        <f t="shared" si="18"/>
        <v xml:space="preserve"> -</v>
      </c>
      <c r="H288" s="18" t="str">
        <f t="shared" si="18"/>
        <v xml:space="preserve"> -</v>
      </c>
      <c r="I288" s="18" t="str">
        <f t="shared" si="18"/>
        <v xml:space="preserve"> - </v>
      </c>
    </row>
    <row r="289" spans="2:9" x14ac:dyDescent="0.25">
      <c r="B289" s="17" t="s">
        <v>568</v>
      </c>
      <c r="C289" s="18" t="s">
        <v>289</v>
      </c>
      <c r="D289" s="18" t="s">
        <v>6</v>
      </c>
      <c r="F289" s="18" t="str">
        <f t="shared" si="18"/>
        <v xml:space="preserve"> -</v>
      </c>
      <c r="G289" s="18" t="str">
        <f t="shared" si="18"/>
        <v xml:space="preserve"> -</v>
      </c>
      <c r="H289" s="18" t="str">
        <f t="shared" si="18"/>
        <v xml:space="preserve"> -</v>
      </c>
      <c r="I289" s="18" t="str">
        <f t="shared" si="18"/>
        <v>Padi</v>
      </c>
    </row>
    <row r="290" spans="2:9" x14ac:dyDescent="0.25">
      <c r="B290" s="17" t="s">
        <v>569</v>
      </c>
      <c r="C290" s="18" t="s">
        <v>6</v>
      </c>
      <c r="D290" s="18" t="s">
        <v>289</v>
      </c>
      <c r="F290" s="18" t="str">
        <f t="shared" si="18"/>
        <v>Lainnya</v>
      </c>
      <c r="G290" s="18" t="str">
        <f t="shared" si="18"/>
        <v xml:space="preserve"> -</v>
      </c>
      <c r="H290" s="18" t="str">
        <f t="shared" si="18"/>
        <v xml:space="preserve"> -</v>
      </c>
      <c r="I290" s="18" t="str">
        <f t="shared" si="18"/>
        <v xml:space="preserve"> -</v>
      </c>
    </row>
    <row r="291" spans="2:9" x14ac:dyDescent="0.25">
      <c r="B291" s="17" t="s">
        <v>570</v>
      </c>
      <c r="C291" s="18" t="s">
        <v>291</v>
      </c>
      <c r="D291" s="18" t="s">
        <v>6</v>
      </c>
      <c r="F291" s="18" t="str">
        <f t="shared" si="18"/>
        <v xml:space="preserve"> -</v>
      </c>
      <c r="G291" s="18" t="str">
        <f t="shared" si="18"/>
        <v xml:space="preserve"> -</v>
      </c>
      <c r="H291" s="18" t="str">
        <f t="shared" si="18"/>
        <v xml:space="preserve"> -</v>
      </c>
      <c r="I291" s="18" t="str">
        <f t="shared" si="18"/>
        <v>Kacang</v>
      </c>
    </row>
    <row r="292" spans="2:9" x14ac:dyDescent="0.25">
      <c r="B292" s="17" t="s">
        <v>571</v>
      </c>
      <c r="C292" s="18" t="s">
        <v>290</v>
      </c>
      <c r="D292" s="18" t="s">
        <v>291</v>
      </c>
      <c r="F292" s="18" t="str">
        <f t="shared" si="18"/>
        <v xml:space="preserve"> -</v>
      </c>
      <c r="G292" s="18" t="str">
        <f t="shared" si="18"/>
        <v xml:space="preserve"> -</v>
      </c>
      <c r="H292" s="18" t="str">
        <f t="shared" si="18"/>
        <v>Jagung</v>
      </c>
      <c r="I292" s="18" t="str">
        <f t="shared" si="18"/>
        <v xml:space="preserve"> -</v>
      </c>
    </row>
    <row r="293" spans="2:9" x14ac:dyDescent="0.25">
      <c r="B293" s="17" t="s">
        <v>572</v>
      </c>
      <c r="C293" s="18" t="s">
        <v>289</v>
      </c>
      <c r="D293" s="18" t="s">
        <v>290</v>
      </c>
      <c r="F293" s="18" t="str">
        <f t="shared" si="18"/>
        <v xml:space="preserve"> -</v>
      </c>
      <c r="G293" s="18" t="str">
        <f t="shared" si="18"/>
        <v>Padi</v>
      </c>
      <c r="H293" s="18" t="str">
        <f t="shared" si="18"/>
        <v xml:space="preserve"> -</v>
      </c>
      <c r="I293" s="18" t="str">
        <f t="shared" si="18"/>
        <v xml:space="preserve"> -</v>
      </c>
    </row>
    <row r="294" spans="2:9" x14ac:dyDescent="0.25">
      <c r="B294" s="17" t="s">
        <v>573</v>
      </c>
      <c r="C294" s="18" t="s">
        <v>289</v>
      </c>
      <c r="D294" s="18" t="s">
        <v>289</v>
      </c>
      <c r="F294" s="18" t="str">
        <f t="shared" si="18"/>
        <v xml:space="preserve"> - </v>
      </c>
      <c r="G294" s="18" t="str">
        <f t="shared" si="18"/>
        <v xml:space="preserve"> -</v>
      </c>
      <c r="H294" s="18" t="str">
        <f t="shared" si="18"/>
        <v xml:space="preserve"> -</v>
      </c>
      <c r="I294" s="18" t="str">
        <f t="shared" si="18"/>
        <v xml:space="preserve"> -</v>
      </c>
    </row>
    <row r="295" spans="2:9" x14ac:dyDescent="0.25">
      <c r="B295" s="17" t="s">
        <v>574</v>
      </c>
      <c r="C295" s="18" t="s">
        <v>289</v>
      </c>
      <c r="D295" s="18" t="s">
        <v>289</v>
      </c>
      <c r="F295" s="18" t="str">
        <f t="shared" si="18"/>
        <v xml:space="preserve"> - </v>
      </c>
      <c r="G295" s="18" t="str">
        <f t="shared" si="18"/>
        <v xml:space="preserve"> -</v>
      </c>
      <c r="H295" s="18" t="str">
        <f t="shared" si="18"/>
        <v xml:space="preserve"> -</v>
      </c>
      <c r="I295" s="18" t="str">
        <f t="shared" si="18"/>
        <v xml:space="preserve"> -</v>
      </c>
    </row>
    <row r="296" spans="2:9" x14ac:dyDescent="0.25">
      <c r="B296" s="17" t="s">
        <v>575</v>
      </c>
      <c r="C296" s="18" t="s">
        <v>291</v>
      </c>
      <c r="D296" s="18" t="s">
        <v>289</v>
      </c>
      <c r="F296" s="18" t="str">
        <f t="shared" si="18"/>
        <v>Kacang</v>
      </c>
      <c r="G296" s="18" t="str">
        <f t="shared" si="18"/>
        <v xml:space="preserve"> -</v>
      </c>
      <c r="H296" s="18" t="str">
        <f t="shared" si="18"/>
        <v xml:space="preserve"> -</v>
      </c>
      <c r="I296" s="18" t="str">
        <f t="shared" si="18"/>
        <v xml:space="preserve"> -</v>
      </c>
    </row>
    <row r="297" spans="2:9" x14ac:dyDescent="0.25">
      <c r="B297" s="17" t="s">
        <v>576</v>
      </c>
      <c r="C297" s="18" t="s">
        <v>290</v>
      </c>
      <c r="D297" s="18" t="s">
        <v>291</v>
      </c>
      <c r="F297" s="18" t="str">
        <f t="shared" si="18"/>
        <v xml:space="preserve"> -</v>
      </c>
      <c r="G297" s="18" t="str">
        <f t="shared" si="18"/>
        <v xml:space="preserve"> -</v>
      </c>
      <c r="H297" s="18" t="str">
        <f t="shared" si="18"/>
        <v>Jagung</v>
      </c>
      <c r="I297" s="18" t="str">
        <f t="shared" si="18"/>
        <v xml:space="preserve"> -</v>
      </c>
    </row>
    <row r="298" spans="2:9" x14ac:dyDescent="0.25">
      <c r="B298" s="17" t="s">
        <v>577</v>
      </c>
      <c r="C298" s="18" t="s">
        <v>291</v>
      </c>
      <c r="D298" s="18" t="s">
        <v>290</v>
      </c>
      <c r="F298" s="18" t="str">
        <f t="shared" si="18"/>
        <v xml:space="preserve"> -</v>
      </c>
      <c r="G298" s="18" t="str">
        <f t="shared" si="18"/>
        <v>Kacang</v>
      </c>
      <c r="H298" s="18" t="str">
        <f t="shared" si="18"/>
        <v xml:space="preserve"> -</v>
      </c>
      <c r="I298" s="18" t="str">
        <f t="shared" ref="F298:I361" si="19">IF($D298&lt;&gt;I$11," -",IF(AND(I$11=$D298,I$11=$C298)," - ",$C298))</f>
        <v xml:space="preserve"> -</v>
      </c>
    </row>
    <row r="299" spans="2:9" x14ac:dyDescent="0.25">
      <c r="B299" s="17" t="s">
        <v>578</v>
      </c>
      <c r="C299" s="18" t="s">
        <v>6</v>
      </c>
      <c r="D299" s="18" t="s">
        <v>291</v>
      </c>
      <c r="F299" s="18" t="str">
        <f t="shared" si="19"/>
        <v xml:space="preserve"> -</v>
      </c>
      <c r="G299" s="18" t="str">
        <f t="shared" si="19"/>
        <v xml:space="preserve"> -</v>
      </c>
      <c r="H299" s="18" t="str">
        <f t="shared" si="19"/>
        <v>Lainnya</v>
      </c>
      <c r="I299" s="18" t="str">
        <f t="shared" si="19"/>
        <v xml:space="preserve"> -</v>
      </c>
    </row>
    <row r="300" spans="2:9" x14ac:dyDescent="0.25">
      <c r="B300" s="17" t="s">
        <v>579</v>
      </c>
      <c r="C300" s="18" t="s">
        <v>291</v>
      </c>
      <c r="D300" s="18" t="s">
        <v>6</v>
      </c>
      <c r="F300" s="18" t="str">
        <f t="shared" si="19"/>
        <v xml:space="preserve"> -</v>
      </c>
      <c r="G300" s="18" t="str">
        <f t="shared" si="19"/>
        <v xml:space="preserve"> -</v>
      </c>
      <c r="H300" s="18" t="str">
        <f t="shared" si="19"/>
        <v xml:space="preserve"> -</v>
      </c>
      <c r="I300" s="18" t="str">
        <f t="shared" si="19"/>
        <v>Kacang</v>
      </c>
    </row>
    <row r="301" spans="2:9" x14ac:dyDescent="0.25">
      <c r="B301" s="17" t="s">
        <v>580</v>
      </c>
      <c r="C301" s="18" t="s">
        <v>289</v>
      </c>
      <c r="D301" s="18" t="s">
        <v>291</v>
      </c>
      <c r="F301" s="18" t="str">
        <f t="shared" si="19"/>
        <v xml:space="preserve"> -</v>
      </c>
      <c r="G301" s="18" t="str">
        <f t="shared" si="19"/>
        <v xml:space="preserve"> -</v>
      </c>
      <c r="H301" s="18" t="str">
        <f t="shared" si="19"/>
        <v>Padi</v>
      </c>
      <c r="I301" s="18" t="str">
        <f t="shared" si="19"/>
        <v xml:space="preserve"> -</v>
      </c>
    </row>
    <row r="302" spans="2:9" x14ac:dyDescent="0.25">
      <c r="B302" s="17" t="s">
        <v>581</v>
      </c>
      <c r="C302" s="18" t="s">
        <v>289</v>
      </c>
      <c r="D302" s="18" t="s">
        <v>291</v>
      </c>
      <c r="F302" s="18" t="str">
        <f t="shared" si="19"/>
        <v xml:space="preserve"> -</v>
      </c>
      <c r="G302" s="18" t="str">
        <f t="shared" si="19"/>
        <v xml:space="preserve"> -</v>
      </c>
      <c r="H302" s="18" t="str">
        <f t="shared" si="19"/>
        <v>Padi</v>
      </c>
      <c r="I302" s="18" t="str">
        <f t="shared" si="19"/>
        <v xml:space="preserve"> -</v>
      </c>
    </row>
    <row r="303" spans="2:9" x14ac:dyDescent="0.25">
      <c r="B303" s="17" t="s">
        <v>582</v>
      </c>
      <c r="C303" s="18" t="s">
        <v>289</v>
      </c>
      <c r="D303" s="18" t="s">
        <v>291</v>
      </c>
      <c r="F303" s="18" t="str">
        <f t="shared" si="19"/>
        <v xml:space="preserve"> -</v>
      </c>
      <c r="G303" s="18" t="str">
        <f t="shared" si="19"/>
        <v xml:space="preserve"> -</v>
      </c>
      <c r="H303" s="18" t="str">
        <f t="shared" si="19"/>
        <v>Padi</v>
      </c>
      <c r="I303" s="18" t="str">
        <f t="shared" si="19"/>
        <v xml:space="preserve"> -</v>
      </c>
    </row>
    <row r="304" spans="2:9" x14ac:dyDescent="0.25">
      <c r="B304" s="17" t="s">
        <v>583</v>
      </c>
      <c r="C304" s="18" t="s">
        <v>289</v>
      </c>
      <c r="D304" s="18" t="s">
        <v>290</v>
      </c>
      <c r="F304" s="18" t="str">
        <f t="shared" si="19"/>
        <v xml:space="preserve"> -</v>
      </c>
      <c r="G304" s="18" t="str">
        <f t="shared" si="19"/>
        <v>Padi</v>
      </c>
      <c r="H304" s="18" t="str">
        <f t="shared" si="19"/>
        <v xml:space="preserve"> -</v>
      </c>
      <c r="I304" s="18" t="str">
        <f t="shared" si="19"/>
        <v xml:space="preserve"> -</v>
      </c>
    </row>
    <row r="305" spans="2:9" x14ac:dyDescent="0.25">
      <c r="B305" s="17" t="s">
        <v>584</v>
      </c>
      <c r="C305" s="18" t="s">
        <v>289</v>
      </c>
      <c r="D305" s="18" t="s">
        <v>289</v>
      </c>
      <c r="F305" s="18" t="str">
        <f t="shared" si="19"/>
        <v xml:space="preserve"> - </v>
      </c>
      <c r="G305" s="18" t="str">
        <f t="shared" si="19"/>
        <v xml:space="preserve"> -</v>
      </c>
      <c r="H305" s="18" t="str">
        <f t="shared" si="19"/>
        <v xml:space="preserve"> -</v>
      </c>
      <c r="I305" s="18" t="str">
        <f t="shared" si="19"/>
        <v xml:space="preserve"> -</v>
      </c>
    </row>
    <row r="306" spans="2:9" x14ac:dyDescent="0.25">
      <c r="B306" s="17" t="s">
        <v>585</v>
      </c>
      <c r="C306" s="18" t="s">
        <v>290</v>
      </c>
      <c r="D306" s="18" t="s">
        <v>289</v>
      </c>
      <c r="F306" s="18" t="str">
        <f t="shared" si="19"/>
        <v>Jagung</v>
      </c>
      <c r="G306" s="18" t="str">
        <f t="shared" si="19"/>
        <v xml:space="preserve"> -</v>
      </c>
      <c r="H306" s="18" t="str">
        <f t="shared" si="19"/>
        <v xml:space="preserve"> -</v>
      </c>
      <c r="I306" s="18" t="str">
        <f t="shared" si="19"/>
        <v xml:space="preserve"> -</v>
      </c>
    </row>
    <row r="307" spans="2:9" x14ac:dyDescent="0.25">
      <c r="B307" s="17" t="s">
        <v>586</v>
      </c>
      <c r="C307" s="18" t="s">
        <v>289</v>
      </c>
      <c r="D307" s="18" t="s">
        <v>291</v>
      </c>
      <c r="F307" s="18" t="str">
        <f t="shared" si="19"/>
        <v xml:space="preserve"> -</v>
      </c>
      <c r="G307" s="18" t="str">
        <f t="shared" si="19"/>
        <v xml:space="preserve"> -</v>
      </c>
      <c r="H307" s="18" t="str">
        <f t="shared" si="19"/>
        <v>Padi</v>
      </c>
      <c r="I307" s="18" t="str">
        <f t="shared" si="19"/>
        <v xml:space="preserve"> -</v>
      </c>
    </row>
    <row r="308" spans="2:9" x14ac:dyDescent="0.25">
      <c r="B308" s="17" t="s">
        <v>587</v>
      </c>
      <c r="C308" s="18" t="s">
        <v>289</v>
      </c>
      <c r="D308" s="18" t="s">
        <v>291</v>
      </c>
      <c r="F308" s="18" t="str">
        <f t="shared" si="19"/>
        <v xml:space="preserve"> -</v>
      </c>
      <c r="G308" s="18" t="str">
        <f t="shared" si="19"/>
        <v xml:space="preserve"> -</v>
      </c>
      <c r="H308" s="18" t="str">
        <f t="shared" si="19"/>
        <v>Padi</v>
      </c>
      <c r="I308" s="18" t="str">
        <f t="shared" si="19"/>
        <v xml:space="preserve"> -</v>
      </c>
    </row>
    <row r="309" spans="2:9" x14ac:dyDescent="0.25">
      <c r="B309" s="17" t="s">
        <v>588</v>
      </c>
      <c r="C309" s="18" t="s">
        <v>289</v>
      </c>
      <c r="D309" s="18" t="s">
        <v>290</v>
      </c>
      <c r="F309" s="18" t="str">
        <f t="shared" si="19"/>
        <v xml:space="preserve"> -</v>
      </c>
      <c r="G309" s="18" t="str">
        <f t="shared" si="19"/>
        <v>Padi</v>
      </c>
      <c r="H309" s="18" t="str">
        <f t="shared" si="19"/>
        <v xml:space="preserve"> -</v>
      </c>
      <c r="I309" s="18" t="str">
        <f t="shared" si="19"/>
        <v xml:space="preserve"> -</v>
      </c>
    </row>
    <row r="310" spans="2:9" x14ac:dyDescent="0.25">
      <c r="B310" s="17" t="s">
        <v>589</v>
      </c>
      <c r="C310" s="18" t="s">
        <v>291</v>
      </c>
      <c r="D310" s="18" t="s">
        <v>291</v>
      </c>
      <c r="F310" s="18" t="str">
        <f t="shared" si="19"/>
        <v xml:space="preserve"> -</v>
      </c>
      <c r="G310" s="18" t="str">
        <f t="shared" si="19"/>
        <v xml:space="preserve"> -</v>
      </c>
      <c r="H310" s="18" t="str">
        <f t="shared" si="19"/>
        <v xml:space="preserve"> - </v>
      </c>
      <c r="I310" s="18" t="str">
        <f t="shared" si="19"/>
        <v xml:space="preserve"> -</v>
      </c>
    </row>
    <row r="311" spans="2:9" x14ac:dyDescent="0.25">
      <c r="B311" s="17" t="s">
        <v>590</v>
      </c>
      <c r="C311" s="18" t="s">
        <v>291</v>
      </c>
      <c r="D311" s="18" t="s">
        <v>291</v>
      </c>
      <c r="F311" s="18" t="str">
        <f t="shared" si="19"/>
        <v xml:space="preserve"> -</v>
      </c>
      <c r="G311" s="18" t="str">
        <f t="shared" si="19"/>
        <v xml:space="preserve"> -</v>
      </c>
      <c r="H311" s="18" t="str">
        <f t="shared" si="19"/>
        <v xml:space="preserve"> - </v>
      </c>
      <c r="I311" s="18" t="str">
        <f t="shared" si="19"/>
        <v xml:space="preserve"> -</v>
      </c>
    </row>
    <row r="312" spans="2:9" x14ac:dyDescent="0.25">
      <c r="B312" s="17" t="s">
        <v>591</v>
      </c>
      <c r="C312" s="18" t="s">
        <v>6</v>
      </c>
      <c r="D312" s="18" t="s">
        <v>291</v>
      </c>
      <c r="F312" s="18" t="str">
        <f t="shared" si="19"/>
        <v xml:space="preserve"> -</v>
      </c>
      <c r="G312" s="18" t="str">
        <f t="shared" si="19"/>
        <v xml:space="preserve"> -</v>
      </c>
      <c r="H312" s="18" t="str">
        <f t="shared" si="19"/>
        <v>Lainnya</v>
      </c>
      <c r="I312" s="18" t="str">
        <f t="shared" si="19"/>
        <v xml:space="preserve"> -</v>
      </c>
    </row>
    <row r="313" spans="2:9" x14ac:dyDescent="0.25">
      <c r="B313" s="17" t="s">
        <v>592</v>
      </c>
      <c r="C313" s="18" t="s">
        <v>6</v>
      </c>
      <c r="D313" s="18" t="s">
        <v>290</v>
      </c>
      <c r="F313" s="18" t="str">
        <f t="shared" si="19"/>
        <v xml:space="preserve"> -</v>
      </c>
      <c r="G313" s="18" t="str">
        <f t="shared" si="19"/>
        <v>Lainnya</v>
      </c>
      <c r="H313" s="18" t="str">
        <f t="shared" si="19"/>
        <v xml:space="preserve"> -</v>
      </c>
      <c r="I313" s="18" t="str">
        <f t="shared" si="19"/>
        <v xml:space="preserve"> -</v>
      </c>
    </row>
    <row r="314" spans="2:9" x14ac:dyDescent="0.25">
      <c r="B314" s="17" t="s">
        <v>593</v>
      </c>
      <c r="C314" s="18" t="s">
        <v>290</v>
      </c>
      <c r="D314" s="18" t="s">
        <v>289</v>
      </c>
      <c r="F314" s="18" t="str">
        <f t="shared" si="19"/>
        <v>Jagung</v>
      </c>
      <c r="G314" s="18" t="str">
        <f t="shared" si="19"/>
        <v xml:space="preserve"> -</v>
      </c>
      <c r="H314" s="18" t="str">
        <f t="shared" si="19"/>
        <v xml:space="preserve"> -</v>
      </c>
      <c r="I314" s="18" t="str">
        <f t="shared" si="19"/>
        <v xml:space="preserve"> -</v>
      </c>
    </row>
    <row r="315" spans="2:9" x14ac:dyDescent="0.25">
      <c r="B315" s="17" t="s">
        <v>594</v>
      </c>
      <c r="C315" s="18" t="s">
        <v>6</v>
      </c>
      <c r="D315" s="18" t="s">
        <v>290</v>
      </c>
      <c r="F315" s="18" t="str">
        <f t="shared" si="19"/>
        <v xml:space="preserve"> -</v>
      </c>
      <c r="G315" s="18" t="str">
        <f t="shared" si="19"/>
        <v>Lainnya</v>
      </c>
      <c r="H315" s="18" t="str">
        <f t="shared" si="19"/>
        <v xml:space="preserve"> -</v>
      </c>
      <c r="I315" s="18" t="str">
        <f t="shared" si="19"/>
        <v xml:space="preserve"> -</v>
      </c>
    </row>
    <row r="316" spans="2:9" x14ac:dyDescent="0.25">
      <c r="B316" s="17" t="s">
        <v>595</v>
      </c>
      <c r="C316" s="18" t="s">
        <v>6</v>
      </c>
      <c r="D316" s="18" t="s">
        <v>289</v>
      </c>
      <c r="F316" s="18" t="str">
        <f t="shared" si="19"/>
        <v>Lainnya</v>
      </c>
      <c r="G316" s="18" t="str">
        <f t="shared" si="19"/>
        <v xml:space="preserve"> -</v>
      </c>
      <c r="H316" s="18" t="str">
        <f t="shared" si="19"/>
        <v xml:space="preserve"> -</v>
      </c>
      <c r="I316" s="18" t="str">
        <f t="shared" si="19"/>
        <v xml:space="preserve"> -</v>
      </c>
    </row>
    <row r="317" spans="2:9" x14ac:dyDescent="0.25">
      <c r="B317" s="17" t="s">
        <v>596</v>
      </c>
      <c r="C317" s="18" t="s">
        <v>290</v>
      </c>
      <c r="D317" s="18" t="s">
        <v>290</v>
      </c>
      <c r="F317" s="18" t="str">
        <f t="shared" si="19"/>
        <v xml:space="preserve"> -</v>
      </c>
      <c r="G317" s="18" t="str">
        <f t="shared" si="19"/>
        <v xml:space="preserve"> - </v>
      </c>
      <c r="H317" s="18" t="str">
        <f t="shared" si="19"/>
        <v xml:space="preserve"> -</v>
      </c>
      <c r="I317" s="18" t="str">
        <f t="shared" si="19"/>
        <v xml:space="preserve"> -</v>
      </c>
    </row>
    <row r="318" spans="2:9" x14ac:dyDescent="0.25">
      <c r="B318" s="17" t="s">
        <v>597</v>
      </c>
      <c r="C318" s="18" t="s">
        <v>289</v>
      </c>
      <c r="D318" s="18" t="s">
        <v>291</v>
      </c>
      <c r="F318" s="18" t="str">
        <f t="shared" si="19"/>
        <v xml:space="preserve"> -</v>
      </c>
      <c r="G318" s="18" t="str">
        <f t="shared" si="19"/>
        <v xml:space="preserve"> -</v>
      </c>
      <c r="H318" s="18" t="str">
        <f t="shared" si="19"/>
        <v>Padi</v>
      </c>
      <c r="I318" s="18" t="str">
        <f t="shared" si="19"/>
        <v xml:space="preserve"> -</v>
      </c>
    </row>
    <row r="319" spans="2:9" x14ac:dyDescent="0.25">
      <c r="B319" s="17" t="s">
        <v>598</v>
      </c>
      <c r="C319" s="18" t="s">
        <v>291</v>
      </c>
      <c r="D319" s="18" t="s">
        <v>6</v>
      </c>
      <c r="F319" s="18" t="str">
        <f t="shared" si="19"/>
        <v xml:space="preserve"> -</v>
      </c>
      <c r="G319" s="18" t="str">
        <f t="shared" si="19"/>
        <v xml:space="preserve"> -</v>
      </c>
      <c r="H319" s="18" t="str">
        <f t="shared" si="19"/>
        <v xml:space="preserve"> -</v>
      </c>
      <c r="I319" s="18" t="str">
        <f t="shared" si="19"/>
        <v>Kacang</v>
      </c>
    </row>
    <row r="320" spans="2:9" x14ac:dyDescent="0.25">
      <c r="B320" s="17" t="s">
        <v>599</v>
      </c>
      <c r="C320" s="18" t="s">
        <v>290</v>
      </c>
      <c r="D320" s="18" t="s">
        <v>6</v>
      </c>
      <c r="F320" s="18" t="str">
        <f t="shared" si="19"/>
        <v xml:space="preserve"> -</v>
      </c>
      <c r="G320" s="18" t="str">
        <f t="shared" si="19"/>
        <v xml:space="preserve"> -</v>
      </c>
      <c r="H320" s="18" t="str">
        <f t="shared" si="19"/>
        <v xml:space="preserve"> -</v>
      </c>
      <c r="I320" s="18" t="str">
        <f t="shared" si="19"/>
        <v>Jagung</v>
      </c>
    </row>
    <row r="321" spans="2:9" x14ac:dyDescent="0.25">
      <c r="B321" s="17" t="s">
        <v>600</v>
      </c>
      <c r="C321" s="18" t="s">
        <v>289</v>
      </c>
      <c r="D321" s="18" t="s">
        <v>290</v>
      </c>
      <c r="F321" s="18" t="str">
        <f t="shared" si="19"/>
        <v xml:space="preserve"> -</v>
      </c>
      <c r="G321" s="18" t="str">
        <f t="shared" si="19"/>
        <v>Padi</v>
      </c>
      <c r="H321" s="18" t="str">
        <f t="shared" si="19"/>
        <v xml:space="preserve"> -</v>
      </c>
      <c r="I321" s="18" t="str">
        <f t="shared" si="19"/>
        <v xml:space="preserve"> -</v>
      </c>
    </row>
    <row r="322" spans="2:9" x14ac:dyDescent="0.25">
      <c r="B322" s="17" t="s">
        <v>601</v>
      </c>
      <c r="C322" s="18" t="s">
        <v>291</v>
      </c>
      <c r="D322" s="18" t="s">
        <v>289</v>
      </c>
      <c r="F322" s="18" t="str">
        <f t="shared" si="19"/>
        <v>Kacang</v>
      </c>
      <c r="G322" s="18" t="str">
        <f t="shared" si="19"/>
        <v xml:space="preserve"> -</v>
      </c>
      <c r="H322" s="18" t="str">
        <f t="shared" si="19"/>
        <v xml:space="preserve"> -</v>
      </c>
      <c r="I322" s="18" t="str">
        <f t="shared" si="19"/>
        <v xml:space="preserve"> -</v>
      </c>
    </row>
    <row r="323" spans="2:9" x14ac:dyDescent="0.25">
      <c r="B323" s="17" t="s">
        <v>602</v>
      </c>
      <c r="C323" s="18" t="s">
        <v>291</v>
      </c>
      <c r="D323" s="18" t="s">
        <v>291</v>
      </c>
      <c r="F323" s="18" t="str">
        <f t="shared" si="19"/>
        <v xml:space="preserve"> -</v>
      </c>
      <c r="G323" s="18" t="str">
        <f t="shared" si="19"/>
        <v xml:space="preserve"> -</v>
      </c>
      <c r="H323" s="18" t="str">
        <f t="shared" si="19"/>
        <v xml:space="preserve"> - </v>
      </c>
      <c r="I323" s="18" t="str">
        <f t="shared" si="19"/>
        <v xml:space="preserve"> -</v>
      </c>
    </row>
    <row r="324" spans="2:9" x14ac:dyDescent="0.25">
      <c r="B324" s="17" t="s">
        <v>603</v>
      </c>
      <c r="C324" s="18" t="s">
        <v>289</v>
      </c>
      <c r="D324" s="18" t="s">
        <v>291</v>
      </c>
      <c r="F324" s="18" t="str">
        <f t="shared" si="19"/>
        <v xml:space="preserve"> -</v>
      </c>
      <c r="G324" s="18" t="str">
        <f t="shared" si="19"/>
        <v xml:space="preserve"> -</v>
      </c>
      <c r="H324" s="18" t="str">
        <f t="shared" si="19"/>
        <v>Padi</v>
      </c>
      <c r="I324" s="18" t="str">
        <f t="shared" si="19"/>
        <v xml:space="preserve"> -</v>
      </c>
    </row>
    <row r="325" spans="2:9" x14ac:dyDescent="0.25">
      <c r="B325" s="17" t="s">
        <v>604</v>
      </c>
      <c r="C325" s="18" t="s">
        <v>289</v>
      </c>
      <c r="D325" s="18" t="s">
        <v>289</v>
      </c>
      <c r="F325" s="18" t="str">
        <f t="shared" si="19"/>
        <v xml:space="preserve"> - </v>
      </c>
      <c r="G325" s="18" t="str">
        <f t="shared" si="19"/>
        <v xml:space="preserve"> -</v>
      </c>
      <c r="H325" s="18" t="str">
        <f t="shared" si="19"/>
        <v xml:space="preserve"> -</v>
      </c>
      <c r="I325" s="18" t="str">
        <f t="shared" si="19"/>
        <v xml:space="preserve"> -</v>
      </c>
    </row>
    <row r="326" spans="2:9" x14ac:dyDescent="0.25">
      <c r="B326" s="17" t="s">
        <v>605</v>
      </c>
      <c r="C326" s="18" t="s">
        <v>6</v>
      </c>
      <c r="D326" s="18" t="s">
        <v>289</v>
      </c>
      <c r="F326" s="18" t="str">
        <f t="shared" si="19"/>
        <v>Lainnya</v>
      </c>
      <c r="G326" s="18" t="str">
        <f t="shared" si="19"/>
        <v xml:space="preserve"> -</v>
      </c>
      <c r="H326" s="18" t="str">
        <f t="shared" si="19"/>
        <v xml:space="preserve"> -</v>
      </c>
      <c r="I326" s="18" t="str">
        <f t="shared" si="19"/>
        <v xml:space="preserve"> -</v>
      </c>
    </row>
    <row r="327" spans="2:9" x14ac:dyDescent="0.25">
      <c r="B327" s="17" t="s">
        <v>606</v>
      </c>
      <c r="C327" s="18" t="s">
        <v>290</v>
      </c>
      <c r="D327" s="18" t="s">
        <v>291</v>
      </c>
      <c r="F327" s="18" t="str">
        <f t="shared" si="19"/>
        <v xml:space="preserve"> -</v>
      </c>
      <c r="G327" s="18" t="str">
        <f t="shared" si="19"/>
        <v xml:space="preserve"> -</v>
      </c>
      <c r="H327" s="18" t="str">
        <f t="shared" si="19"/>
        <v>Jagung</v>
      </c>
      <c r="I327" s="18" t="str">
        <f t="shared" si="19"/>
        <v xml:space="preserve"> -</v>
      </c>
    </row>
    <row r="328" spans="2:9" x14ac:dyDescent="0.25">
      <c r="B328" s="17" t="s">
        <v>607</v>
      </c>
      <c r="C328" s="18" t="s">
        <v>6</v>
      </c>
      <c r="D328" s="18" t="s">
        <v>6</v>
      </c>
      <c r="F328" s="18" t="str">
        <f t="shared" si="19"/>
        <v xml:space="preserve"> -</v>
      </c>
      <c r="G328" s="18" t="str">
        <f t="shared" si="19"/>
        <v xml:space="preserve"> -</v>
      </c>
      <c r="H328" s="18" t="str">
        <f t="shared" si="19"/>
        <v xml:space="preserve"> -</v>
      </c>
      <c r="I328" s="18" t="str">
        <f t="shared" si="19"/>
        <v xml:space="preserve"> - </v>
      </c>
    </row>
    <row r="329" spans="2:9" x14ac:dyDescent="0.25">
      <c r="B329" s="17" t="s">
        <v>608</v>
      </c>
      <c r="C329" s="18" t="s">
        <v>289</v>
      </c>
      <c r="D329" s="18" t="s">
        <v>289</v>
      </c>
      <c r="F329" s="18" t="str">
        <f t="shared" si="19"/>
        <v xml:space="preserve"> - </v>
      </c>
      <c r="G329" s="18" t="str">
        <f t="shared" si="19"/>
        <v xml:space="preserve"> -</v>
      </c>
      <c r="H329" s="18" t="str">
        <f t="shared" si="19"/>
        <v xml:space="preserve"> -</v>
      </c>
      <c r="I329" s="18" t="str">
        <f t="shared" si="19"/>
        <v xml:space="preserve"> -</v>
      </c>
    </row>
    <row r="330" spans="2:9" x14ac:dyDescent="0.25">
      <c r="B330" s="17" t="s">
        <v>609</v>
      </c>
      <c r="C330" s="18" t="s">
        <v>289</v>
      </c>
      <c r="D330" s="18" t="s">
        <v>290</v>
      </c>
      <c r="F330" s="18" t="str">
        <f t="shared" si="19"/>
        <v xml:space="preserve"> -</v>
      </c>
      <c r="G330" s="18" t="str">
        <f t="shared" si="19"/>
        <v>Padi</v>
      </c>
      <c r="H330" s="18" t="str">
        <f t="shared" si="19"/>
        <v xml:space="preserve"> -</v>
      </c>
      <c r="I330" s="18" t="str">
        <f t="shared" si="19"/>
        <v xml:space="preserve"> -</v>
      </c>
    </row>
    <row r="331" spans="2:9" x14ac:dyDescent="0.25">
      <c r="B331" s="17" t="s">
        <v>610</v>
      </c>
      <c r="C331" s="18" t="s">
        <v>291</v>
      </c>
      <c r="D331" s="18" t="s">
        <v>289</v>
      </c>
      <c r="F331" s="18" t="str">
        <f t="shared" si="19"/>
        <v>Kacang</v>
      </c>
      <c r="G331" s="18" t="str">
        <f t="shared" si="19"/>
        <v xml:space="preserve"> -</v>
      </c>
      <c r="H331" s="18" t="str">
        <f t="shared" si="19"/>
        <v xml:space="preserve"> -</v>
      </c>
      <c r="I331" s="18" t="str">
        <f t="shared" si="19"/>
        <v xml:space="preserve"> -</v>
      </c>
    </row>
    <row r="332" spans="2:9" x14ac:dyDescent="0.25">
      <c r="B332" s="17" t="s">
        <v>611</v>
      </c>
      <c r="C332" s="18" t="s">
        <v>290</v>
      </c>
      <c r="D332" s="18" t="s">
        <v>289</v>
      </c>
      <c r="F332" s="18" t="str">
        <f t="shared" si="19"/>
        <v>Jagung</v>
      </c>
      <c r="G332" s="18" t="str">
        <f t="shared" si="19"/>
        <v xml:space="preserve"> -</v>
      </c>
      <c r="H332" s="18" t="str">
        <f t="shared" si="19"/>
        <v xml:space="preserve"> -</v>
      </c>
      <c r="I332" s="18" t="str">
        <f t="shared" si="19"/>
        <v xml:space="preserve"> -</v>
      </c>
    </row>
    <row r="333" spans="2:9" x14ac:dyDescent="0.25">
      <c r="B333" s="17" t="s">
        <v>612</v>
      </c>
      <c r="C333" s="18" t="s">
        <v>291</v>
      </c>
      <c r="D333" s="18" t="s">
        <v>290</v>
      </c>
      <c r="F333" s="18" t="str">
        <f t="shared" si="19"/>
        <v xml:space="preserve"> -</v>
      </c>
      <c r="G333" s="18" t="str">
        <f t="shared" si="19"/>
        <v>Kacang</v>
      </c>
      <c r="H333" s="18" t="str">
        <f t="shared" si="19"/>
        <v xml:space="preserve"> -</v>
      </c>
      <c r="I333" s="18" t="str">
        <f t="shared" si="19"/>
        <v xml:space="preserve"> -</v>
      </c>
    </row>
    <row r="334" spans="2:9" x14ac:dyDescent="0.25">
      <c r="B334" s="17" t="s">
        <v>613</v>
      </c>
      <c r="C334" s="18" t="s">
        <v>291</v>
      </c>
      <c r="D334" s="18" t="s">
        <v>6</v>
      </c>
      <c r="F334" s="18" t="str">
        <f t="shared" si="19"/>
        <v xml:space="preserve"> -</v>
      </c>
      <c r="G334" s="18" t="str">
        <f t="shared" si="19"/>
        <v xml:space="preserve"> -</v>
      </c>
      <c r="H334" s="18" t="str">
        <f t="shared" si="19"/>
        <v xml:space="preserve"> -</v>
      </c>
      <c r="I334" s="18" t="str">
        <f t="shared" si="19"/>
        <v>Kacang</v>
      </c>
    </row>
    <row r="335" spans="2:9" x14ac:dyDescent="0.25">
      <c r="B335" s="17" t="s">
        <v>614</v>
      </c>
      <c r="C335" s="18" t="s">
        <v>290</v>
      </c>
      <c r="D335" s="18" t="s">
        <v>290</v>
      </c>
      <c r="F335" s="18" t="str">
        <f t="shared" si="19"/>
        <v xml:space="preserve"> -</v>
      </c>
      <c r="G335" s="18" t="str">
        <f t="shared" si="19"/>
        <v xml:space="preserve"> - </v>
      </c>
      <c r="H335" s="18" t="str">
        <f t="shared" si="19"/>
        <v xml:space="preserve"> -</v>
      </c>
      <c r="I335" s="18" t="str">
        <f t="shared" si="19"/>
        <v xml:space="preserve"> -</v>
      </c>
    </row>
    <row r="336" spans="2:9" x14ac:dyDescent="0.25">
      <c r="B336" s="17" t="s">
        <v>615</v>
      </c>
      <c r="C336" s="18" t="s">
        <v>289</v>
      </c>
      <c r="D336" s="18" t="s">
        <v>289</v>
      </c>
      <c r="F336" s="18" t="str">
        <f t="shared" si="19"/>
        <v xml:space="preserve"> - </v>
      </c>
      <c r="G336" s="18" t="str">
        <f t="shared" si="19"/>
        <v xml:space="preserve"> -</v>
      </c>
      <c r="H336" s="18" t="str">
        <f t="shared" si="19"/>
        <v xml:space="preserve"> -</v>
      </c>
      <c r="I336" s="18" t="str">
        <f t="shared" si="19"/>
        <v xml:space="preserve"> -</v>
      </c>
    </row>
    <row r="337" spans="2:9" x14ac:dyDescent="0.25">
      <c r="B337" s="17" t="s">
        <v>616</v>
      </c>
      <c r="C337" s="18" t="s">
        <v>289</v>
      </c>
      <c r="D337" s="18" t="s">
        <v>291</v>
      </c>
      <c r="F337" s="18" t="str">
        <f t="shared" si="19"/>
        <v xml:space="preserve"> -</v>
      </c>
      <c r="G337" s="18" t="str">
        <f t="shared" si="19"/>
        <v xml:space="preserve"> -</v>
      </c>
      <c r="H337" s="18" t="str">
        <f t="shared" si="19"/>
        <v>Padi</v>
      </c>
      <c r="I337" s="18" t="str">
        <f t="shared" si="19"/>
        <v xml:space="preserve"> -</v>
      </c>
    </row>
    <row r="338" spans="2:9" x14ac:dyDescent="0.25">
      <c r="B338" s="17" t="s">
        <v>617</v>
      </c>
      <c r="C338" s="18" t="s">
        <v>290</v>
      </c>
      <c r="D338" s="18" t="s">
        <v>289</v>
      </c>
      <c r="F338" s="18" t="str">
        <f t="shared" si="19"/>
        <v>Jagung</v>
      </c>
      <c r="G338" s="18" t="str">
        <f t="shared" si="19"/>
        <v xml:space="preserve"> -</v>
      </c>
      <c r="H338" s="18" t="str">
        <f t="shared" si="19"/>
        <v xml:space="preserve"> -</v>
      </c>
      <c r="I338" s="18" t="str">
        <f t="shared" si="19"/>
        <v xml:space="preserve"> -</v>
      </c>
    </row>
    <row r="339" spans="2:9" x14ac:dyDescent="0.25">
      <c r="B339" s="17" t="s">
        <v>618</v>
      </c>
      <c r="C339" s="18" t="s">
        <v>291</v>
      </c>
      <c r="D339" s="18" t="s">
        <v>291</v>
      </c>
      <c r="F339" s="18" t="str">
        <f t="shared" si="19"/>
        <v xml:space="preserve"> -</v>
      </c>
      <c r="G339" s="18" t="str">
        <f t="shared" si="19"/>
        <v xml:space="preserve"> -</v>
      </c>
      <c r="H339" s="18" t="str">
        <f t="shared" si="19"/>
        <v xml:space="preserve"> - </v>
      </c>
      <c r="I339" s="18" t="str">
        <f t="shared" si="19"/>
        <v xml:space="preserve"> -</v>
      </c>
    </row>
    <row r="340" spans="2:9" x14ac:dyDescent="0.25">
      <c r="B340" s="17" t="s">
        <v>619</v>
      </c>
      <c r="C340" s="18" t="s">
        <v>6</v>
      </c>
      <c r="D340" s="18" t="s">
        <v>291</v>
      </c>
      <c r="F340" s="18" t="str">
        <f t="shared" si="19"/>
        <v xml:space="preserve"> -</v>
      </c>
      <c r="G340" s="18" t="str">
        <f t="shared" si="19"/>
        <v xml:space="preserve"> -</v>
      </c>
      <c r="H340" s="18" t="str">
        <f t="shared" si="19"/>
        <v>Lainnya</v>
      </c>
      <c r="I340" s="18" t="str">
        <f t="shared" si="19"/>
        <v xml:space="preserve"> -</v>
      </c>
    </row>
    <row r="341" spans="2:9" x14ac:dyDescent="0.25">
      <c r="B341" s="17" t="s">
        <v>620</v>
      </c>
      <c r="C341" s="18" t="s">
        <v>289</v>
      </c>
      <c r="D341" s="18" t="s">
        <v>289</v>
      </c>
      <c r="F341" s="18" t="str">
        <f t="shared" si="19"/>
        <v xml:space="preserve"> - </v>
      </c>
      <c r="G341" s="18" t="str">
        <f t="shared" si="19"/>
        <v xml:space="preserve"> -</v>
      </c>
      <c r="H341" s="18" t="str">
        <f t="shared" si="19"/>
        <v xml:space="preserve"> -</v>
      </c>
      <c r="I341" s="18" t="str">
        <f t="shared" si="19"/>
        <v xml:space="preserve"> -</v>
      </c>
    </row>
    <row r="342" spans="2:9" x14ac:dyDescent="0.25">
      <c r="B342" s="17" t="s">
        <v>621</v>
      </c>
      <c r="C342" s="18" t="s">
        <v>290</v>
      </c>
      <c r="D342" s="18" t="s">
        <v>289</v>
      </c>
      <c r="F342" s="18" t="str">
        <f t="shared" si="19"/>
        <v>Jagung</v>
      </c>
      <c r="G342" s="18" t="str">
        <f t="shared" si="19"/>
        <v xml:space="preserve"> -</v>
      </c>
      <c r="H342" s="18" t="str">
        <f t="shared" si="19"/>
        <v xml:space="preserve"> -</v>
      </c>
      <c r="I342" s="18" t="str">
        <f t="shared" si="19"/>
        <v xml:space="preserve"> -</v>
      </c>
    </row>
    <row r="343" spans="2:9" x14ac:dyDescent="0.25">
      <c r="B343" s="17" t="s">
        <v>622</v>
      </c>
      <c r="C343" s="18" t="s">
        <v>289</v>
      </c>
      <c r="D343" s="18" t="s">
        <v>290</v>
      </c>
      <c r="F343" s="18" t="str">
        <f t="shared" si="19"/>
        <v xml:space="preserve"> -</v>
      </c>
      <c r="G343" s="18" t="str">
        <f t="shared" si="19"/>
        <v>Padi</v>
      </c>
      <c r="H343" s="18" t="str">
        <f t="shared" si="19"/>
        <v xml:space="preserve"> -</v>
      </c>
      <c r="I343" s="18" t="str">
        <f t="shared" si="19"/>
        <v xml:space="preserve"> -</v>
      </c>
    </row>
    <row r="344" spans="2:9" x14ac:dyDescent="0.25">
      <c r="B344" s="17" t="s">
        <v>623</v>
      </c>
      <c r="C344" s="18" t="s">
        <v>289</v>
      </c>
      <c r="D344" s="18" t="s">
        <v>289</v>
      </c>
      <c r="F344" s="18" t="str">
        <f t="shared" si="19"/>
        <v xml:space="preserve"> - </v>
      </c>
      <c r="G344" s="18" t="str">
        <f t="shared" si="19"/>
        <v xml:space="preserve"> -</v>
      </c>
      <c r="H344" s="18" t="str">
        <f t="shared" si="19"/>
        <v xml:space="preserve"> -</v>
      </c>
      <c r="I344" s="18" t="str">
        <f t="shared" si="19"/>
        <v xml:space="preserve"> -</v>
      </c>
    </row>
    <row r="345" spans="2:9" x14ac:dyDescent="0.25">
      <c r="B345" s="17" t="s">
        <v>624</v>
      </c>
      <c r="C345" s="18" t="s">
        <v>290</v>
      </c>
      <c r="D345" s="18" t="s">
        <v>289</v>
      </c>
      <c r="F345" s="18" t="str">
        <f t="shared" si="19"/>
        <v>Jagung</v>
      </c>
      <c r="G345" s="18" t="str">
        <f t="shared" si="19"/>
        <v xml:space="preserve"> -</v>
      </c>
      <c r="H345" s="18" t="str">
        <f t="shared" si="19"/>
        <v xml:space="preserve"> -</v>
      </c>
      <c r="I345" s="18" t="str">
        <f t="shared" si="19"/>
        <v xml:space="preserve"> -</v>
      </c>
    </row>
    <row r="346" spans="2:9" x14ac:dyDescent="0.25">
      <c r="B346" s="17" t="s">
        <v>625</v>
      </c>
      <c r="C346" s="18" t="s">
        <v>6</v>
      </c>
      <c r="D346" s="18" t="s">
        <v>290</v>
      </c>
      <c r="F346" s="18" t="str">
        <f t="shared" si="19"/>
        <v xml:space="preserve"> -</v>
      </c>
      <c r="G346" s="18" t="str">
        <f t="shared" si="19"/>
        <v>Lainnya</v>
      </c>
      <c r="H346" s="18" t="str">
        <f t="shared" si="19"/>
        <v xml:space="preserve"> -</v>
      </c>
      <c r="I346" s="18" t="str">
        <f t="shared" si="19"/>
        <v xml:space="preserve"> -</v>
      </c>
    </row>
    <row r="347" spans="2:9" x14ac:dyDescent="0.25">
      <c r="B347" s="17" t="s">
        <v>626</v>
      </c>
      <c r="C347" s="18" t="s">
        <v>290</v>
      </c>
      <c r="D347" s="18" t="s">
        <v>291</v>
      </c>
      <c r="F347" s="18" t="str">
        <f t="shared" si="19"/>
        <v xml:space="preserve"> -</v>
      </c>
      <c r="G347" s="18" t="str">
        <f t="shared" si="19"/>
        <v xml:space="preserve"> -</v>
      </c>
      <c r="H347" s="18" t="str">
        <f t="shared" si="19"/>
        <v>Jagung</v>
      </c>
      <c r="I347" s="18" t="str">
        <f t="shared" si="19"/>
        <v xml:space="preserve"> -</v>
      </c>
    </row>
    <row r="348" spans="2:9" x14ac:dyDescent="0.25">
      <c r="B348" s="17" t="s">
        <v>627</v>
      </c>
      <c r="C348" s="18" t="s">
        <v>289</v>
      </c>
      <c r="D348" s="18" t="s">
        <v>6</v>
      </c>
      <c r="F348" s="18" t="str">
        <f t="shared" si="19"/>
        <v xml:space="preserve"> -</v>
      </c>
      <c r="G348" s="18" t="str">
        <f t="shared" si="19"/>
        <v xml:space="preserve"> -</v>
      </c>
      <c r="H348" s="18" t="str">
        <f t="shared" si="19"/>
        <v xml:space="preserve"> -</v>
      </c>
      <c r="I348" s="18" t="str">
        <f t="shared" si="19"/>
        <v>Padi</v>
      </c>
    </row>
    <row r="349" spans="2:9" x14ac:dyDescent="0.25">
      <c r="B349" s="17" t="s">
        <v>628</v>
      </c>
      <c r="C349" s="18" t="s">
        <v>291</v>
      </c>
      <c r="D349" s="18" t="s">
        <v>291</v>
      </c>
      <c r="F349" s="18" t="str">
        <f t="shared" si="19"/>
        <v xml:space="preserve"> -</v>
      </c>
      <c r="G349" s="18" t="str">
        <f t="shared" si="19"/>
        <v xml:space="preserve"> -</v>
      </c>
      <c r="H349" s="18" t="str">
        <f t="shared" si="19"/>
        <v xml:space="preserve"> - </v>
      </c>
      <c r="I349" s="18" t="str">
        <f t="shared" si="19"/>
        <v xml:space="preserve"> -</v>
      </c>
    </row>
    <row r="350" spans="2:9" x14ac:dyDescent="0.25">
      <c r="B350" s="17" t="s">
        <v>629</v>
      </c>
      <c r="C350" s="18" t="s">
        <v>289</v>
      </c>
      <c r="D350" s="18" t="s">
        <v>6</v>
      </c>
      <c r="F350" s="18" t="str">
        <f t="shared" si="19"/>
        <v xml:space="preserve"> -</v>
      </c>
      <c r="G350" s="18" t="str">
        <f t="shared" si="19"/>
        <v xml:space="preserve"> -</v>
      </c>
      <c r="H350" s="18" t="str">
        <f t="shared" si="19"/>
        <v xml:space="preserve"> -</v>
      </c>
      <c r="I350" s="18" t="str">
        <f t="shared" si="19"/>
        <v>Padi</v>
      </c>
    </row>
    <row r="351" spans="2:9" x14ac:dyDescent="0.25">
      <c r="B351" s="17" t="s">
        <v>630</v>
      </c>
      <c r="C351" s="18" t="s">
        <v>291</v>
      </c>
      <c r="D351" s="18" t="s">
        <v>289</v>
      </c>
      <c r="F351" s="18" t="str">
        <f t="shared" si="19"/>
        <v>Kacang</v>
      </c>
      <c r="G351" s="18" t="str">
        <f t="shared" si="19"/>
        <v xml:space="preserve"> -</v>
      </c>
      <c r="H351" s="18" t="str">
        <f t="shared" si="19"/>
        <v xml:space="preserve"> -</v>
      </c>
      <c r="I351" s="18" t="str">
        <f t="shared" si="19"/>
        <v xml:space="preserve"> -</v>
      </c>
    </row>
    <row r="352" spans="2:9" x14ac:dyDescent="0.25">
      <c r="B352" s="17" t="s">
        <v>631</v>
      </c>
      <c r="C352" s="18" t="s">
        <v>291</v>
      </c>
      <c r="D352" s="18" t="s">
        <v>290</v>
      </c>
      <c r="F352" s="18" t="str">
        <f t="shared" si="19"/>
        <v xml:space="preserve"> -</v>
      </c>
      <c r="G352" s="18" t="str">
        <f t="shared" si="19"/>
        <v>Kacang</v>
      </c>
      <c r="H352" s="18" t="str">
        <f t="shared" si="19"/>
        <v xml:space="preserve"> -</v>
      </c>
      <c r="I352" s="18" t="str">
        <f t="shared" si="19"/>
        <v xml:space="preserve"> -</v>
      </c>
    </row>
    <row r="353" spans="2:9" x14ac:dyDescent="0.25">
      <c r="B353" s="17" t="s">
        <v>632</v>
      </c>
      <c r="C353" s="18" t="s">
        <v>289</v>
      </c>
      <c r="D353" s="18" t="s">
        <v>291</v>
      </c>
      <c r="F353" s="18" t="str">
        <f t="shared" si="19"/>
        <v xml:space="preserve"> -</v>
      </c>
      <c r="G353" s="18" t="str">
        <f t="shared" si="19"/>
        <v xml:space="preserve"> -</v>
      </c>
      <c r="H353" s="18" t="str">
        <f t="shared" si="19"/>
        <v>Padi</v>
      </c>
      <c r="I353" s="18" t="str">
        <f t="shared" si="19"/>
        <v xml:space="preserve"> -</v>
      </c>
    </row>
    <row r="354" spans="2:9" x14ac:dyDescent="0.25">
      <c r="B354" s="17" t="s">
        <v>633</v>
      </c>
      <c r="C354" s="18" t="s">
        <v>289</v>
      </c>
      <c r="D354" s="18" t="s">
        <v>289</v>
      </c>
      <c r="F354" s="18" t="str">
        <f t="shared" si="19"/>
        <v xml:space="preserve"> - </v>
      </c>
      <c r="G354" s="18" t="str">
        <f t="shared" si="19"/>
        <v xml:space="preserve"> -</v>
      </c>
      <c r="H354" s="18" t="str">
        <f t="shared" si="19"/>
        <v xml:space="preserve"> -</v>
      </c>
      <c r="I354" s="18" t="str">
        <f t="shared" si="19"/>
        <v xml:space="preserve"> -</v>
      </c>
    </row>
    <row r="355" spans="2:9" x14ac:dyDescent="0.25">
      <c r="B355" s="17" t="s">
        <v>634</v>
      </c>
      <c r="C355" s="18" t="s">
        <v>290</v>
      </c>
      <c r="D355" s="18" t="s">
        <v>290</v>
      </c>
      <c r="F355" s="18" t="str">
        <f t="shared" si="19"/>
        <v xml:space="preserve"> -</v>
      </c>
      <c r="G355" s="18" t="str">
        <f t="shared" si="19"/>
        <v xml:space="preserve"> - </v>
      </c>
      <c r="H355" s="18" t="str">
        <f t="shared" si="19"/>
        <v xml:space="preserve"> -</v>
      </c>
      <c r="I355" s="18" t="str">
        <f t="shared" si="19"/>
        <v xml:space="preserve"> -</v>
      </c>
    </row>
    <row r="356" spans="2:9" x14ac:dyDescent="0.25">
      <c r="B356" s="17" t="s">
        <v>635</v>
      </c>
      <c r="C356" s="18" t="s">
        <v>289</v>
      </c>
      <c r="D356" s="18" t="s">
        <v>291</v>
      </c>
      <c r="F356" s="18" t="str">
        <f t="shared" si="19"/>
        <v xml:space="preserve"> -</v>
      </c>
      <c r="G356" s="18" t="str">
        <f t="shared" si="19"/>
        <v xml:space="preserve"> -</v>
      </c>
      <c r="H356" s="18" t="str">
        <f t="shared" si="19"/>
        <v>Padi</v>
      </c>
      <c r="I356" s="18" t="str">
        <f t="shared" si="19"/>
        <v xml:space="preserve"> -</v>
      </c>
    </row>
    <row r="357" spans="2:9" x14ac:dyDescent="0.25">
      <c r="B357" s="17" t="s">
        <v>636</v>
      </c>
      <c r="C357" s="18" t="s">
        <v>289</v>
      </c>
      <c r="D357" s="18" t="s">
        <v>290</v>
      </c>
      <c r="F357" s="18" t="str">
        <f t="shared" si="19"/>
        <v xml:space="preserve"> -</v>
      </c>
      <c r="G357" s="18" t="str">
        <f t="shared" si="19"/>
        <v>Padi</v>
      </c>
      <c r="H357" s="18" t="str">
        <f t="shared" si="19"/>
        <v xml:space="preserve"> -</v>
      </c>
      <c r="I357" s="18" t="str">
        <f t="shared" si="19"/>
        <v xml:space="preserve"> -</v>
      </c>
    </row>
    <row r="358" spans="2:9" x14ac:dyDescent="0.25">
      <c r="B358" s="17" t="s">
        <v>637</v>
      </c>
      <c r="C358" s="18" t="s">
        <v>290</v>
      </c>
      <c r="D358" s="18" t="s">
        <v>289</v>
      </c>
      <c r="F358" s="18" t="str">
        <f t="shared" si="19"/>
        <v>Jagung</v>
      </c>
      <c r="G358" s="18" t="str">
        <f t="shared" si="19"/>
        <v xml:space="preserve"> -</v>
      </c>
      <c r="H358" s="18" t="str">
        <f t="shared" si="19"/>
        <v xml:space="preserve"> -</v>
      </c>
      <c r="I358" s="18" t="str">
        <f t="shared" si="19"/>
        <v xml:space="preserve"> -</v>
      </c>
    </row>
    <row r="359" spans="2:9" x14ac:dyDescent="0.25">
      <c r="B359" s="17" t="s">
        <v>638</v>
      </c>
      <c r="C359" s="18" t="s">
        <v>291</v>
      </c>
      <c r="D359" s="18" t="s">
        <v>290</v>
      </c>
      <c r="F359" s="18" t="str">
        <f t="shared" si="19"/>
        <v xml:space="preserve"> -</v>
      </c>
      <c r="G359" s="18" t="str">
        <f t="shared" si="19"/>
        <v>Kacang</v>
      </c>
      <c r="H359" s="18" t="str">
        <f t="shared" si="19"/>
        <v xml:space="preserve"> -</v>
      </c>
      <c r="I359" s="18" t="str">
        <f t="shared" si="19"/>
        <v xml:space="preserve"> -</v>
      </c>
    </row>
    <row r="360" spans="2:9" x14ac:dyDescent="0.25">
      <c r="B360" s="17" t="s">
        <v>639</v>
      </c>
      <c r="C360" s="18" t="s">
        <v>6</v>
      </c>
      <c r="D360" s="18" t="s">
        <v>6</v>
      </c>
      <c r="F360" s="18" t="str">
        <f t="shared" si="19"/>
        <v xml:space="preserve"> -</v>
      </c>
      <c r="G360" s="18" t="str">
        <f t="shared" si="19"/>
        <v xml:space="preserve"> -</v>
      </c>
      <c r="H360" s="18" t="str">
        <f t="shared" si="19"/>
        <v xml:space="preserve"> -</v>
      </c>
      <c r="I360" s="18" t="str">
        <f t="shared" si="19"/>
        <v xml:space="preserve"> - </v>
      </c>
    </row>
    <row r="361" spans="2:9" x14ac:dyDescent="0.25">
      <c r="B361" s="17" t="s">
        <v>640</v>
      </c>
      <c r="C361" s="18" t="s">
        <v>291</v>
      </c>
      <c r="D361" s="18" t="s">
        <v>290</v>
      </c>
      <c r="F361" s="18" t="str">
        <f t="shared" si="19"/>
        <v xml:space="preserve"> -</v>
      </c>
      <c r="G361" s="18" t="str">
        <f t="shared" si="19"/>
        <v>Kacang</v>
      </c>
      <c r="H361" s="18" t="str">
        <f t="shared" si="19"/>
        <v xml:space="preserve"> -</v>
      </c>
      <c r="I361" s="18" t="str">
        <f t="shared" si="19"/>
        <v xml:space="preserve"> -</v>
      </c>
    </row>
    <row r="362" spans="2:9" x14ac:dyDescent="0.25">
      <c r="B362" s="17" t="s">
        <v>641</v>
      </c>
      <c r="C362" s="18" t="s">
        <v>6</v>
      </c>
      <c r="D362" s="18" t="s">
        <v>6</v>
      </c>
      <c r="F362" s="18" t="str">
        <f t="shared" ref="F362:I425" si="20">IF($D362&lt;&gt;F$11," -",IF(AND(F$11=$D362,F$11=$C362)," - ",$C362))</f>
        <v xml:space="preserve"> -</v>
      </c>
      <c r="G362" s="18" t="str">
        <f t="shared" si="20"/>
        <v xml:space="preserve"> -</v>
      </c>
      <c r="H362" s="18" t="str">
        <f t="shared" si="20"/>
        <v xml:space="preserve"> -</v>
      </c>
      <c r="I362" s="18" t="str">
        <f t="shared" si="20"/>
        <v xml:space="preserve"> - </v>
      </c>
    </row>
    <row r="363" spans="2:9" x14ac:dyDescent="0.25">
      <c r="B363" s="17" t="s">
        <v>642</v>
      </c>
      <c r="C363" s="18" t="s">
        <v>289</v>
      </c>
      <c r="D363" s="18" t="s">
        <v>290</v>
      </c>
      <c r="F363" s="18" t="str">
        <f t="shared" si="20"/>
        <v xml:space="preserve"> -</v>
      </c>
      <c r="G363" s="18" t="str">
        <f t="shared" si="20"/>
        <v>Padi</v>
      </c>
      <c r="H363" s="18" t="str">
        <f t="shared" si="20"/>
        <v xml:space="preserve"> -</v>
      </c>
      <c r="I363" s="18" t="str">
        <f t="shared" si="20"/>
        <v xml:space="preserve"> -</v>
      </c>
    </row>
    <row r="364" spans="2:9" x14ac:dyDescent="0.25">
      <c r="B364" s="17" t="s">
        <v>643</v>
      </c>
      <c r="C364" s="18" t="s">
        <v>290</v>
      </c>
      <c r="D364" s="18" t="s">
        <v>289</v>
      </c>
      <c r="F364" s="18" t="str">
        <f t="shared" si="20"/>
        <v>Jagung</v>
      </c>
      <c r="G364" s="18" t="str">
        <f t="shared" si="20"/>
        <v xml:space="preserve"> -</v>
      </c>
      <c r="H364" s="18" t="str">
        <f t="shared" si="20"/>
        <v xml:space="preserve"> -</v>
      </c>
      <c r="I364" s="18" t="str">
        <f t="shared" si="20"/>
        <v xml:space="preserve"> -</v>
      </c>
    </row>
    <row r="365" spans="2:9" x14ac:dyDescent="0.25">
      <c r="B365" s="17" t="s">
        <v>644</v>
      </c>
      <c r="C365" s="18" t="s">
        <v>291</v>
      </c>
      <c r="D365" s="18" t="s">
        <v>290</v>
      </c>
      <c r="F365" s="18" t="str">
        <f t="shared" si="20"/>
        <v xml:space="preserve"> -</v>
      </c>
      <c r="G365" s="18" t="str">
        <f t="shared" si="20"/>
        <v>Kacang</v>
      </c>
      <c r="H365" s="18" t="str">
        <f t="shared" si="20"/>
        <v xml:space="preserve"> -</v>
      </c>
      <c r="I365" s="18" t="str">
        <f t="shared" si="20"/>
        <v xml:space="preserve"> -</v>
      </c>
    </row>
    <row r="366" spans="2:9" x14ac:dyDescent="0.25">
      <c r="B366" s="17" t="s">
        <v>645</v>
      </c>
      <c r="C366" s="18" t="s">
        <v>289</v>
      </c>
      <c r="D366" s="18" t="s">
        <v>290</v>
      </c>
      <c r="F366" s="18" t="str">
        <f t="shared" si="20"/>
        <v xml:space="preserve"> -</v>
      </c>
      <c r="G366" s="18" t="str">
        <f t="shared" si="20"/>
        <v>Padi</v>
      </c>
      <c r="H366" s="18" t="str">
        <f t="shared" si="20"/>
        <v xml:space="preserve"> -</v>
      </c>
      <c r="I366" s="18" t="str">
        <f t="shared" si="20"/>
        <v xml:space="preserve"> -</v>
      </c>
    </row>
    <row r="367" spans="2:9" x14ac:dyDescent="0.25">
      <c r="B367" s="17" t="s">
        <v>646</v>
      </c>
      <c r="C367" s="18" t="s">
        <v>290</v>
      </c>
      <c r="D367" s="18" t="s">
        <v>291</v>
      </c>
      <c r="F367" s="18" t="str">
        <f t="shared" si="20"/>
        <v xml:space="preserve"> -</v>
      </c>
      <c r="G367" s="18" t="str">
        <f t="shared" si="20"/>
        <v xml:space="preserve"> -</v>
      </c>
      <c r="H367" s="18" t="str">
        <f t="shared" si="20"/>
        <v>Jagung</v>
      </c>
      <c r="I367" s="18" t="str">
        <f t="shared" si="20"/>
        <v xml:space="preserve"> -</v>
      </c>
    </row>
    <row r="368" spans="2:9" x14ac:dyDescent="0.25">
      <c r="B368" s="17" t="s">
        <v>647</v>
      </c>
      <c r="C368" s="18" t="s">
        <v>291</v>
      </c>
      <c r="D368" s="18" t="s">
        <v>289</v>
      </c>
      <c r="F368" s="18" t="str">
        <f t="shared" si="20"/>
        <v>Kacang</v>
      </c>
      <c r="G368" s="18" t="str">
        <f t="shared" si="20"/>
        <v xml:space="preserve"> -</v>
      </c>
      <c r="H368" s="18" t="str">
        <f t="shared" si="20"/>
        <v xml:space="preserve"> -</v>
      </c>
      <c r="I368" s="18" t="str">
        <f t="shared" si="20"/>
        <v xml:space="preserve"> -</v>
      </c>
    </row>
    <row r="369" spans="2:9" x14ac:dyDescent="0.25">
      <c r="B369" s="17" t="s">
        <v>648</v>
      </c>
      <c r="C369" s="18" t="s">
        <v>290</v>
      </c>
      <c r="D369" s="18" t="s">
        <v>289</v>
      </c>
      <c r="F369" s="18" t="str">
        <f t="shared" si="20"/>
        <v>Jagung</v>
      </c>
      <c r="G369" s="18" t="str">
        <f t="shared" si="20"/>
        <v xml:space="preserve"> -</v>
      </c>
      <c r="H369" s="18" t="str">
        <f t="shared" si="20"/>
        <v xml:space="preserve"> -</v>
      </c>
      <c r="I369" s="18" t="str">
        <f t="shared" si="20"/>
        <v xml:space="preserve"> -</v>
      </c>
    </row>
    <row r="370" spans="2:9" x14ac:dyDescent="0.25">
      <c r="B370" s="17" t="s">
        <v>649</v>
      </c>
      <c r="C370" s="18" t="s">
        <v>289</v>
      </c>
      <c r="D370" s="18" t="s">
        <v>291</v>
      </c>
      <c r="F370" s="18" t="str">
        <f t="shared" si="20"/>
        <v xml:space="preserve"> -</v>
      </c>
      <c r="G370" s="18" t="str">
        <f t="shared" si="20"/>
        <v xml:space="preserve"> -</v>
      </c>
      <c r="H370" s="18" t="str">
        <f t="shared" si="20"/>
        <v>Padi</v>
      </c>
      <c r="I370" s="18" t="str">
        <f t="shared" si="20"/>
        <v xml:space="preserve"> -</v>
      </c>
    </row>
    <row r="371" spans="2:9" x14ac:dyDescent="0.25">
      <c r="B371" s="17" t="s">
        <v>650</v>
      </c>
      <c r="C371" s="18" t="s">
        <v>290</v>
      </c>
      <c r="D371" s="18" t="s">
        <v>291</v>
      </c>
      <c r="F371" s="18" t="str">
        <f t="shared" si="20"/>
        <v xml:space="preserve"> -</v>
      </c>
      <c r="G371" s="18" t="str">
        <f t="shared" si="20"/>
        <v xml:space="preserve"> -</v>
      </c>
      <c r="H371" s="18" t="str">
        <f t="shared" si="20"/>
        <v>Jagung</v>
      </c>
      <c r="I371" s="18" t="str">
        <f t="shared" si="20"/>
        <v xml:space="preserve"> -</v>
      </c>
    </row>
    <row r="372" spans="2:9" x14ac:dyDescent="0.25">
      <c r="B372" s="17" t="s">
        <v>651</v>
      </c>
      <c r="C372" s="18" t="s">
        <v>6</v>
      </c>
      <c r="D372" s="18" t="s">
        <v>6</v>
      </c>
      <c r="F372" s="18" t="str">
        <f t="shared" si="20"/>
        <v xml:space="preserve"> -</v>
      </c>
      <c r="G372" s="18" t="str">
        <f t="shared" si="20"/>
        <v xml:space="preserve"> -</v>
      </c>
      <c r="H372" s="18" t="str">
        <f t="shared" si="20"/>
        <v xml:space="preserve"> -</v>
      </c>
      <c r="I372" s="18" t="str">
        <f t="shared" si="20"/>
        <v xml:space="preserve"> - </v>
      </c>
    </row>
    <row r="373" spans="2:9" x14ac:dyDescent="0.25">
      <c r="B373" s="17" t="s">
        <v>652</v>
      </c>
      <c r="C373" s="18" t="s">
        <v>290</v>
      </c>
      <c r="D373" s="18" t="s">
        <v>290</v>
      </c>
      <c r="F373" s="18" t="str">
        <f t="shared" si="20"/>
        <v xml:space="preserve"> -</v>
      </c>
      <c r="G373" s="18" t="str">
        <f t="shared" si="20"/>
        <v xml:space="preserve"> - </v>
      </c>
      <c r="H373" s="18" t="str">
        <f t="shared" si="20"/>
        <v xml:space="preserve"> -</v>
      </c>
      <c r="I373" s="18" t="str">
        <f t="shared" si="20"/>
        <v xml:space="preserve"> -</v>
      </c>
    </row>
    <row r="374" spans="2:9" x14ac:dyDescent="0.25">
      <c r="B374" s="17" t="s">
        <v>653</v>
      </c>
      <c r="C374" s="18" t="s">
        <v>6</v>
      </c>
      <c r="D374" s="18" t="s">
        <v>289</v>
      </c>
      <c r="F374" s="18" t="str">
        <f t="shared" si="20"/>
        <v>Lainnya</v>
      </c>
      <c r="G374" s="18" t="str">
        <f t="shared" si="20"/>
        <v xml:space="preserve"> -</v>
      </c>
      <c r="H374" s="18" t="str">
        <f t="shared" si="20"/>
        <v xml:space="preserve"> -</v>
      </c>
      <c r="I374" s="18" t="str">
        <f t="shared" si="20"/>
        <v xml:space="preserve"> -</v>
      </c>
    </row>
    <row r="375" spans="2:9" x14ac:dyDescent="0.25">
      <c r="B375" s="17" t="s">
        <v>654</v>
      </c>
      <c r="C375" s="18" t="s">
        <v>290</v>
      </c>
      <c r="D375" s="18" t="s">
        <v>6</v>
      </c>
      <c r="F375" s="18" t="str">
        <f t="shared" si="20"/>
        <v xml:space="preserve"> -</v>
      </c>
      <c r="G375" s="18" t="str">
        <f t="shared" si="20"/>
        <v xml:space="preserve"> -</v>
      </c>
      <c r="H375" s="18" t="str">
        <f t="shared" si="20"/>
        <v xml:space="preserve"> -</v>
      </c>
      <c r="I375" s="18" t="str">
        <f t="shared" si="20"/>
        <v>Jagung</v>
      </c>
    </row>
    <row r="376" spans="2:9" x14ac:dyDescent="0.25">
      <c r="B376" s="17" t="s">
        <v>655</v>
      </c>
      <c r="C376" s="18" t="s">
        <v>289</v>
      </c>
      <c r="D376" s="18" t="s">
        <v>290</v>
      </c>
      <c r="F376" s="18" t="str">
        <f t="shared" si="20"/>
        <v xml:space="preserve"> -</v>
      </c>
      <c r="G376" s="18" t="str">
        <f t="shared" si="20"/>
        <v>Padi</v>
      </c>
      <c r="H376" s="18" t="str">
        <f t="shared" si="20"/>
        <v xml:space="preserve"> -</v>
      </c>
      <c r="I376" s="18" t="str">
        <f t="shared" si="20"/>
        <v xml:space="preserve"> -</v>
      </c>
    </row>
    <row r="377" spans="2:9" x14ac:dyDescent="0.25">
      <c r="B377" s="17" t="s">
        <v>656</v>
      </c>
      <c r="C377" s="18" t="s">
        <v>290</v>
      </c>
      <c r="D377" s="18" t="s">
        <v>289</v>
      </c>
      <c r="F377" s="18" t="str">
        <f t="shared" si="20"/>
        <v>Jagung</v>
      </c>
      <c r="G377" s="18" t="str">
        <f t="shared" si="20"/>
        <v xml:space="preserve"> -</v>
      </c>
      <c r="H377" s="18" t="str">
        <f t="shared" si="20"/>
        <v xml:space="preserve"> -</v>
      </c>
      <c r="I377" s="18" t="str">
        <f t="shared" si="20"/>
        <v xml:space="preserve"> -</v>
      </c>
    </row>
    <row r="378" spans="2:9" x14ac:dyDescent="0.25">
      <c r="B378" s="17" t="s">
        <v>657</v>
      </c>
      <c r="C378" s="18" t="s">
        <v>290</v>
      </c>
      <c r="D378" s="18" t="s">
        <v>290</v>
      </c>
      <c r="F378" s="18" t="str">
        <f t="shared" si="20"/>
        <v xml:space="preserve"> -</v>
      </c>
      <c r="G378" s="18" t="str">
        <f t="shared" si="20"/>
        <v xml:space="preserve"> - </v>
      </c>
      <c r="H378" s="18" t="str">
        <f t="shared" si="20"/>
        <v xml:space="preserve"> -</v>
      </c>
      <c r="I378" s="18" t="str">
        <f t="shared" si="20"/>
        <v xml:space="preserve"> -</v>
      </c>
    </row>
    <row r="379" spans="2:9" x14ac:dyDescent="0.25">
      <c r="B379" s="17" t="s">
        <v>658</v>
      </c>
      <c r="C379" s="18" t="s">
        <v>291</v>
      </c>
      <c r="D379" s="18" t="s">
        <v>289</v>
      </c>
      <c r="F379" s="18" t="str">
        <f t="shared" si="20"/>
        <v>Kacang</v>
      </c>
      <c r="G379" s="18" t="str">
        <f t="shared" si="20"/>
        <v xml:space="preserve"> -</v>
      </c>
      <c r="H379" s="18" t="str">
        <f t="shared" si="20"/>
        <v xml:space="preserve"> -</v>
      </c>
      <c r="I379" s="18" t="str">
        <f t="shared" si="20"/>
        <v xml:space="preserve"> -</v>
      </c>
    </row>
    <row r="380" spans="2:9" x14ac:dyDescent="0.25">
      <c r="B380" s="17" t="s">
        <v>659</v>
      </c>
      <c r="C380" s="18" t="s">
        <v>289</v>
      </c>
      <c r="D380" s="18" t="s">
        <v>290</v>
      </c>
      <c r="F380" s="18" t="str">
        <f t="shared" si="20"/>
        <v xml:space="preserve"> -</v>
      </c>
      <c r="G380" s="18" t="str">
        <f t="shared" si="20"/>
        <v>Padi</v>
      </c>
      <c r="H380" s="18" t="str">
        <f t="shared" si="20"/>
        <v xml:space="preserve"> -</v>
      </c>
      <c r="I380" s="18" t="str">
        <f t="shared" si="20"/>
        <v xml:space="preserve"> -</v>
      </c>
    </row>
    <row r="381" spans="2:9" x14ac:dyDescent="0.25">
      <c r="B381" s="17" t="s">
        <v>660</v>
      </c>
      <c r="C381" s="18" t="s">
        <v>289</v>
      </c>
      <c r="D381" s="18" t="s">
        <v>291</v>
      </c>
      <c r="F381" s="18" t="str">
        <f t="shared" si="20"/>
        <v xml:space="preserve"> -</v>
      </c>
      <c r="G381" s="18" t="str">
        <f t="shared" si="20"/>
        <v xml:space="preserve"> -</v>
      </c>
      <c r="H381" s="18" t="str">
        <f t="shared" si="20"/>
        <v>Padi</v>
      </c>
      <c r="I381" s="18" t="str">
        <f t="shared" si="20"/>
        <v xml:space="preserve"> -</v>
      </c>
    </row>
    <row r="382" spans="2:9" x14ac:dyDescent="0.25">
      <c r="B382" s="17" t="s">
        <v>661</v>
      </c>
      <c r="C382" s="18" t="s">
        <v>291</v>
      </c>
      <c r="D382" s="18" t="s">
        <v>289</v>
      </c>
      <c r="F382" s="18" t="str">
        <f t="shared" si="20"/>
        <v>Kacang</v>
      </c>
      <c r="G382" s="18" t="str">
        <f t="shared" si="20"/>
        <v xml:space="preserve"> -</v>
      </c>
      <c r="H382" s="18" t="str">
        <f t="shared" si="20"/>
        <v xml:space="preserve"> -</v>
      </c>
      <c r="I382" s="18" t="str">
        <f t="shared" si="20"/>
        <v xml:space="preserve"> -</v>
      </c>
    </row>
    <row r="383" spans="2:9" x14ac:dyDescent="0.25">
      <c r="B383" s="17" t="s">
        <v>662</v>
      </c>
      <c r="C383" s="18" t="s">
        <v>291</v>
      </c>
      <c r="D383" s="18" t="s">
        <v>291</v>
      </c>
      <c r="F383" s="18" t="str">
        <f t="shared" si="20"/>
        <v xml:space="preserve"> -</v>
      </c>
      <c r="G383" s="18" t="str">
        <f t="shared" si="20"/>
        <v xml:space="preserve"> -</v>
      </c>
      <c r="H383" s="18" t="str">
        <f t="shared" si="20"/>
        <v xml:space="preserve"> - </v>
      </c>
      <c r="I383" s="18" t="str">
        <f t="shared" si="20"/>
        <v xml:space="preserve"> -</v>
      </c>
    </row>
    <row r="384" spans="2:9" x14ac:dyDescent="0.25">
      <c r="B384" s="17" t="s">
        <v>663</v>
      </c>
      <c r="C384" s="18" t="s">
        <v>6</v>
      </c>
      <c r="D384" s="18" t="s">
        <v>289</v>
      </c>
      <c r="F384" s="18" t="str">
        <f t="shared" si="20"/>
        <v>Lainnya</v>
      </c>
      <c r="G384" s="18" t="str">
        <f t="shared" si="20"/>
        <v xml:space="preserve"> -</v>
      </c>
      <c r="H384" s="18" t="str">
        <f t="shared" si="20"/>
        <v xml:space="preserve"> -</v>
      </c>
      <c r="I384" s="18" t="str">
        <f t="shared" si="20"/>
        <v xml:space="preserve"> -</v>
      </c>
    </row>
    <row r="385" spans="2:9" x14ac:dyDescent="0.25">
      <c r="B385" s="17" t="s">
        <v>664</v>
      </c>
      <c r="C385" s="18" t="s">
        <v>290</v>
      </c>
      <c r="D385" s="18" t="s">
        <v>290</v>
      </c>
      <c r="F385" s="18" t="str">
        <f t="shared" si="20"/>
        <v xml:space="preserve"> -</v>
      </c>
      <c r="G385" s="18" t="str">
        <f t="shared" si="20"/>
        <v xml:space="preserve"> - </v>
      </c>
      <c r="H385" s="18" t="str">
        <f t="shared" si="20"/>
        <v xml:space="preserve"> -</v>
      </c>
      <c r="I385" s="18" t="str">
        <f t="shared" si="20"/>
        <v xml:space="preserve"> -</v>
      </c>
    </row>
    <row r="386" spans="2:9" x14ac:dyDescent="0.25">
      <c r="B386" s="17" t="s">
        <v>665</v>
      </c>
      <c r="C386" s="18" t="s">
        <v>289</v>
      </c>
      <c r="D386" s="18" t="s">
        <v>290</v>
      </c>
      <c r="F386" s="18" t="str">
        <f t="shared" si="20"/>
        <v xml:space="preserve"> -</v>
      </c>
      <c r="G386" s="18" t="str">
        <f t="shared" si="20"/>
        <v>Padi</v>
      </c>
      <c r="H386" s="18" t="str">
        <f t="shared" si="20"/>
        <v xml:space="preserve"> -</v>
      </c>
      <c r="I386" s="18" t="str">
        <f t="shared" si="20"/>
        <v xml:space="preserve"> -</v>
      </c>
    </row>
    <row r="387" spans="2:9" x14ac:dyDescent="0.25">
      <c r="B387" s="17" t="s">
        <v>666</v>
      </c>
      <c r="C387" s="18" t="s">
        <v>6</v>
      </c>
      <c r="D387" s="18" t="s">
        <v>289</v>
      </c>
      <c r="F387" s="18" t="str">
        <f t="shared" si="20"/>
        <v>Lainnya</v>
      </c>
      <c r="G387" s="18" t="str">
        <f t="shared" si="20"/>
        <v xml:space="preserve"> -</v>
      </c>
      <c r="H387" s="18" t="str">
        <f t="shared" si="20"/>
        <v xml:space="preserve"> -</v>
      </c>
      <c r="I387" s="18" t="str">
        <f t="shared" si="20"/>
        <v xml:space="preserve"> -</v>
      </c>
    </row>
    <row r="388" spans="2:9" x14ac:dyDescent="0.25">
      <c r="B388" s="17" t="s">
        <v>667</v>
      </c>
      <c r="C388" s="18" t="s">
        <v>290</v>
      </c>
      <c r="D388" s="18" t="s">
        <v>290</v>
      </c>
      <c r="F388" s="18" t="str">
        <f t="shared" si="20"/>
        <v xml:space="preserve"> -</v>
      </c>
      <c r="G388" s="18" t="str">
        <f t="shared" si="20"/>
        <v xml:space="preserve"> - </v>
      </c>
      <c r="H388" s="18" t="str">
        <f t="shared" si="20"/>
        <v xml:space="preserve"> -</v>
      </c>
      <c r="I388" s="18" t="str">
        <f t="shared" si="20"/>
        <v xml:space="preserve"> -</v>
      </c>
    </row>
    <row r="389" spans="2:9" x14ac:dyDescent="0.25">
      <c r="B389" s="17" t="s">
        <v>668</v>
      </c>
      <c r="C389" s="18" t="s">
        <v>289</v>
      </c>
      <c r="D389" s="18" t="s">
        <v>289</v>
      </c>
      <c r="F389" s="18" t="str">
        <f t="shared" si="20"/>
        <v xml:space="preserve"> - </v>
      </c>
      <c r="G389" s="18" t="str">
        <f t="shared" si="20"/>
        <v xml:space="preserve"> -</v>
      </c>
      <c r="H389" s="18" t="str">
        <f t="shared" si="20"/>
        <v xml:space="preserve"> -</v>
      </c>
      <c r="I389" s="18" t="str">
        <f t="shared" si="20"/>
        <v xml:space="preserve"> -</v>
      </c>
    </row>
    <row r="390" spans="2:9" x14ac:dyDescent="0.25">
      <c r="B390" s="17" t="s">
        <v>669</v>
      </c>
      <c r="C390" s="18" t="s">
        <v>290</v>
      </c>
      <c r="D390" s="18" t="s">
        <v>291</v>
      </c>
      <c r="F390" s="18" t="str">
        <f t="shared" si="20"/>
        <v xml:space="preserve"> -</v>
      </c>
      <c r="G390" s="18" t="str">
        <f t="shared" si="20"/>
        <v xml:space="preserve"> -</v>
      </c>
      <c r="H390" s="18" t="str">
        <f t="shared" si="20"/>
        <v>Jagung</v>
      </c>
      <c r="I390" s="18" t="str">
        <f t="shared" si="20"/>
        <v xml:space="preserve"> -</v>
      </c>
    </row>
    <row r="391" spans="2:9" x14ac:dyDescent="0.25">
      <c r="B391" s="17" t="s">
        <v>670</v>
      </c>
      <c r="C391" s="18" t="s">
        <v>289</v>
      </c>
      <c r="D391" s="18" t="s">
        <v>290</v>
      </c>
      <c r="F391" s="18" t="str">
        <f t="shared" si="20"/>
        <v xml:space="preserve"> -</v>
      </c>
      <c r="G391" s="18" t="str">
        <f t="shared" si="20"/>
        <v>Padi</v>
      </c>
      <c r="H391" s="18" t="str">
        <f t="shared" si="20"/>
        <v xml:space="preserve"> -</v>
      </c>
      <c r="I391" s="18" t="str">
        <f t="shared" si="20"/>
        <v xml:space="preserve"> -</v>
      </c>
    </row>
    <row r="392" spans="2:9" x14ac:dyDescent="0.25">
      <c r="B392" s="17" t="s">
        <v>671</v>
      </c>
      <c r="C392" s="18" t="s">
        <v>290</v>
      </c>
      <c r="D392" s="18" t="s">
        <v>6</v>
      </c>
      <c r="F392" s="18" t="str">
        <f t="shared" si="20"/>
        <v xml:space="preserve"> -</v>
      </c>
      <c r="G392" s="18" t="str">
        <f t="shared" si="20"/>
        <v xml:space="preserve"> -</v>
      </c>
      <c r="H392" s="18" t="str">
        <f t="shared" si="20"/>
        <v xml:space="preserve"> -</v>
      </c>
      <c r="I392" s="18" t="str">
        <f t="shared" si="20"/>
        <v>Jagung</v>
      </c>
    </row>
    <row r="393" spans="2:9" x14ac:dyDescent="0.25">
      <c r="B393" s="17" t="s">
        <v>672</v>
      </c>
      <c r="C393" s="18" t="s">
        <v>291</v>
      </c>
      <c r="D393" s="18" t="s">
        <v>6</v>
      </c>
      <c r="F393" s="18" t="str">
        <f t="shared" si="20"/>
        <v xml:space="preserve"> -</v>
      </c>
      <c r="G393" s="18" t="str">
        <f t="shared" si="20"/>
        <v xml:space="preserve"> -</v>
      </c>
      <c r="H393" s="18" t="str">
        <f t="shared" si="20"/>
        <v xml:space="preserve"> -</v>
      </c>
      <c r="I393" s="18" t="str">
        <f t="shared" si="20"/>
        <v>Kacang</v>
      </c>
    </row>
    <row r="394" spans="2:9" x14ac:dyDescent="0.25">
      <c r="B394" s="17" t="s">
        <v>673</v>
      </c>
      <c r="C394" s="18" t="s">
        <v>289</v>
      </c>
      <c r="D394" s="18" t="s">
        <v>290</v>
      </c>
      <c r="F394" s="18" t="str">
        <f t="shared" si="20"/>
        <v xml:space="preserve"> -</v>
      </c>
      <c r="G394" s="18" t="str">
        <f t="shared" si="20"/>
        <v>Padi</v>
      </c>
      <c r="H394" s="18" t="str">
        <f t="shared" si="20"/>
        <v xml:space="preserve"> -</v>
      </c>
      <c r="I394" s="18" t="str">
        <f t="shared" si="20"/>
        <v xml:space="preserve"> -</v>
      </c>
    </row>
    <row r="395" spans="2:9" x14ac:dyDescent="0.25">
      <c r="B395" s="17" t="s">
        <v>674</v>
      </c>
      <c r="C395" s="18" t="s">
        <v>291</v>
      </c>
      <c r="D395" s="18" t="s">
        <v>6</v>
      </c>
      <c r="F395" s="18" t="str">
        <f t="shared" si="20"/>
        <v xml:space="preserve"> -</v>
      </c>
      <c r="G395" s="18" t="str">
        <f t="shared" si="20"/>
        <v xml:space="preserve"> -</v>
      </c>
      <c r="H395" s="18" t="str">
        <f t="shared" si="20"/>
        <v xml:space="preserve"> -</v>
      </c>
      <c r="I395" s="18" t="str">
        <f t="shared" si="20"/>
        <v>Kacang</v>
      </c>
    </row>
    <row r="396" spans="2:9" x14ac:dyDescent="0.25">
      <c r="B396" s="17" t="s">
        <v>675</v>
      </c>
      <c r="C396" s="18" t="s">
        <v>289</v>
      </c>
      <c r="D396" s="18" t="s">
        <v>291</v>
      </c>
      <c r="F396" s="18" t="str">
        <f t="shared" si="20"/>
        <v xml:space="preserve"> -</v>
      </c>
      <c r="G396" s="18" t="str">
        <f t="shared" si="20"/>
        <v xml:space="preserve"> -</v>
      </c>
      <c r="H396" s="18" t="str">
        <f t="shared" si="20"/>
        <v>Padi</v>
      </c>
      <c r="I396" s="18" t="str">
        <f t="shared" si="20"/>
        <v xml:space="preserve"> -</v>
      </c>
    </row>
    <row r="397" spans="2:9" x14ac:dyDescent="0.25">
      <c r="B397" s="17" t="s">
        <v>676</v>
      </c>
      <c r="C397" s="18" t="s">
        <v>290</v>
      </c>
      <c r="D397" s="18" t="s">
        <v>291</v>
      </c>
      <c r="F397" s="18" t="str">
        <f t="shared" si="20"/>
        <v xml:space="preserve"> -</v>
      </c>
      <c r="G397" s="18" t="str">
        <f t="shared" si="20"/>
        <v xml:space="preserve"> -</v>
      </c>
      <c r="H397" s="18" t="str">
        <f t="shared" si="20"/>
        <v>Jagung</v>
      </c>
      <c r="I397" s="18" t="str">
        <f t="shared" si="20"/>
        <v xml:space="preserve"> -</v>
      </c>
    </row>
    <row r="398" spans="2:9" x14ac:dyDescent="0.25">
      <c r="B398" s="17" t="s">
        <v>677</v>
      </c>
      <c r="C398" s="18" t="s">
        <v>290</v>
      </c>
      <c r="D398" s="18" t="s">
        <v>289</v>
      </c>
      <c r="F398" s="18" t="str">
        <f t="shared" si="20"/>
        <v>Jagung</v>
      </c>
      <c r="G398" s="18" t="str">
        <f t="shared" si="20"/>
        <v xml:space="preserve"> -</v>
      </c>
      <c r="H398" s="18" t="str">
        <f t="shared" si="20"/>
        <v xml:space="preserve"> -</v>
      </c>
      <c r="I398" s="18" t="str">
        <f t="shared" si="20"/>
        <v xml:space="preserve"> -</v>
      </c>
    </row>
    <row r="399" spans="2:9" x14ac:dyDescent="0.25">
      <c r="B399" s="17" t="s">
        <v>678</v>
      </c>
      <c r="C399" s="18" t="s">
        <v>289</v>
      </c>
      <c r="D399" s="18" t="s">
        <v>291</v>
      </c>
      <c r="F399" s="18" t="str">
        <f t="shared" si="20"/>
        <v xml:space="preserve"> -</v>
      </c>
      <c r="G399" s="18" t="str">
        <f t="shared" si="20"/>
        <v xml:space="preserve"> -</v>
      </c>
      <c r="H399" s="18" t="str">
        <f t="shared" si="20"/>
        <v>Padi</v>
      </c>
      <c r="I399" s="18" t="str">
        <f t="shared" si="20"/>
        <v xml:space="preserve"> -</v>
      </c>
    </row>
    <row r="400" spans="2:9" x14ac:dyDescent="0.25">
      <c r="B400" s="17" t="s">
        <v>679</v>
      </c>
      <c r="C400" s="18" t="s">
        <v>290</v>
      </c>
      <c r="D400" s="18" t="s">
        <v>290</v>
      </c>
      <c r="F400" s="18" t="str">
        <f t="shared" si="20"/>
        <v xml:space="preserve"> -</v>
      </c>
      <c r="G400" s="18" t="str">
        <f t="shared" si="20"/>
        <v xml:space="preserve"> - </v>
      </c>
      <c r="H400" s="18" t="str">
        <f t="shared" si="20"/>
        <v xml:space="preserve"> -</v>
      </c>
      <c r="I400" s="18" t="str">
        <f t="shared" si="20"/>
        <v xml:space="preserve"> -</v>
      </c>
    </row>
    <row r="401" spans="2:9" x14ac:dyDescent="0.25">
      <c r="B401" s="17" t="s">
        <v>680</v>
      </c>
      <c r="C401" s="18" t="s">
        <v>289</v>
      </c>
      <c r="D401" s="18" t="s">
        <v>289</v>
      </c>
      <c r="F401" s="18" t="str">
        <f t="shared" si="20"/>
        <v xml:space="preserve"> - </v>
      </c>
      <c r="G401" s="18" t="str">
        <f t="shared" si="20"/>
        <v xml:space="preserve"> -</v>
      </c>
      <c r="H401" s="18" t="str">
        <f t="shared" si="20"/>
        <v xml:space="preserve"> -</v>
      </c>
      <c r="I401" s="18" t="str">
        <f t="shared" si="20"/>
        <v xml:space="preserve"> -</v>
      </c>
    </row>
    <row r="402" spans="2:9" x14ac:dyDescent="0.25">
      <c r="B402" s="17" t="s">
        <v>681</v>
      </c>
      <c r="C402" s="18" t="s">
        <v>290</v>
      </c>
      <c r="D402" s="18" t="s">
        <v>289</v>
      </c>
      <c r="F402" s="18" t="str">
        <f t="shared" si="20"/>
        <v>Jagung</v>
      </c>
      <c r="G402" s="18" t="str">
        <f t="shared" si="20"/>
        <v xml:space="preserve"> -</v>
      </c>
      <c r="H402" s="18" t="str">
        <f t="shared" si="20"/>
        <v xml:space="preserve"> -</v>
      </c>
      <c r="I402" s="18" t="str">
        <f t="shared" si="20"/>
        <v xml:space="preserve"> -</v>
      </c>
    </row>
    <row r="403" spans="2:9" x14ac:dyDescent="0.25">
      <c r="B403" s="17" t="s">
        <v>682</v>
      </c>
      <c r="C403" s="18" t="s">
        <v>291</v>
      </c>
      <c r="D403" s="18" t="s">
        <v>289</v>
      </c>
      <c r="F403" s="18" t="str">
        <f t="shared" si="20"/>
        <v>Kacang</v>
      </c>
      <c r="G403" s="18" t="str">
        <f t="shared" si="20"/>
        <v xml:space="preserve"> -</v>
      </c>
      <c r="H403" s="18" t="str">
        <f t="shared" si="20"/>
        <v xml:space="preserve"> -</v>
      </c>
      <c r="I403" s="18" t="str">
        <f t="shared" si="20"/>
        <v xml:space="preserve"> -</v>
      </c>
    </row>
    <row r="404" spans="2:9" x14ac:dyDescent="0.25">
      <c r="B404" s="17" t="s">
        <v>683</v>
      </c>
      <c r="C404" s="18" t="s">
        <v>290</v>
      </c>
      <c r="D404" s="18" t="s">
        <v>289</v>
      </c>
      <c r="F404" s="18" t="str">
        <f t="shared" si="20"/>
        <v>Jagung</v>
      </c>
      <c r="G404" s="18" t="str">
        <f t="shared" si="20"/>
        <v xml:space="preserve"> -</v>
      </c>
      <c r="H404" s="18" t="str">
        <f t="shared" si="20"/>
        <v xml:space="preserve"> -</v>
      </c>
      <c r="I404" s="18" t="str">
        <f t="shared" si="20"/>
        <v xml:space="preserve"> -</v>
      </c>
    </row>
    <row r="405" spans="2:9" x14ac:dyDescent="0.25">
      <c r="B405" s="17" t="s">
        <v>684</v>
      </c>
      <c r="C405" s="18" t="s">
        <v>6</v>
      </c>
      <c r="D405" s="18" t="s">
        <v>289</v>
      </c>
      <c r="F405" s="18" t="str">
        <f t="shared" si="20"/>
        <v>Lainnya</v>
      </c>
      <c r="G405" s="18" t="str">
        <f t="shared" si="20"/>
        <v xml:space="preserve"> -</v>
      </c>
      <c r="H405" s="18" t="str">
        <f t="shared" si="20"/>
        <v xml:space="preserve"> -</v>
      </c>
      <c r="I405" s="18" t="str">
        <f t="shared" si="20"/>
        <v xml:space="preserve"> -</v>
      </c>
    </row>
    <row r="406" spans="2:9" x14ac:dyDescent="0.25">
      <c r="B406" s="17" t="s">
        <v>685</v>
      </c>
      <c r="C406" s="18" t="s">
        <v>289</v>
      </c>
      <c r="D406" s="18" t="s">
        <v>289</v>
      </c>
      <c r="F406" s="18" t="str">
        <f t="shared" si="20"/>
        <v xml:space="preserve"> - </v>
      </c>
      <c r="G406" s="18" t="str">
        <f t="shared" si="20"/>
        <v xml:space="preserve"> -</v>
      </c>
      <c r="H406" s="18" t="str">
        <f t="shared" si="20"/>
        <v xml:space="preserve"> -</v>
      </c>
      <c r="I406" s="18" t="str">
        <f t="shared" si="20"/>
        <v xml:space="preserve"> -</v>
      </c>
    </row>
    <row r="407" spans="2:9" x14ac:dyDescent="0.25">
      <c r="B407" s="17" t="s">
        <v>686</v>
      </c>
      <c r="C407" s="18" t="s">
        <v>291</v>
      </c>
      <c r="D407" s="18" t="s">
        <v>290</v>
      </c>
      <c r="F407" s="18" t="str">
        <f t="shared" si="20"/>
        <v xml:space="preserve"> -</v>
      </c>
      <c r="G407" s="18" t="str">
        <f t="shared" si="20"/>
        <v>Kacang</v>
      </c>
      <c r="H407" s="18" t="str">
        <f t="shared" si="20"/>
        <v xml:space="preserve"> -</v>
      </c>
      <c r="I407" s="18" t="str">
        <f t="shared" si="20"/>
        <v xml:space="preserve"> -</v>
      </c>
    </row>
    <row r="408" spans="2:9" x14ac:dyDescent="0.25">
      <c r="B408" s="17" t="s">
        <v>687</v>
      </c>
      <c r="C408" s="18" t="s">
        <v>6</v>
      </c>
      <c r="D408" s="18" t="s">
        <v>289</v>
      </c>
      <c r="F408" s="18" t="str">
        <f t="shared" si="20"/>
        <v>Lainnya</v>
      </c>
      <c r="G408" s="18" t="str">
        <f t="shared" si="20"/>
        <v xml:space="preserve"> -</v>
      </c>
      <c r="H408" s="18" t="str">
        <f t="shared" si="20"/>
        <v xml:space="preserve"> -</v>
      </c>
      <c r="I408" s="18" t="str">
        <f t="shared" si="20"/>
        <v xml:space="preserve"> -</v>
      </c>
    </row>
    <row r="409" spans="2:9" x14ac:dyDescent="0.25">
      <c r="B409" s="17" t="s">
        <v>688</v>
      </c>
      <c r="C409" s="18" t="s">
        <v>291</v>
      </c>
      <c r="D409" s="18" t="s">
        <v>291</v>
      </c>
      <c r="F409" s="18" t="str">
        <f t="shared" si="20"/>
        <v xml:space="preserve"> -</v>
      </c>
      <c r="G409" s="18" t="str">
        <f t="shared" si="20"/>
        <v xml:space="preserve"> -</v>
      </c>
      <c r="H409" s="18" t="str">
        <f t="shared" si="20"/>
        <v xml:space="preserve"> - </v>
      </c>
      <c r="I409" s="18" t="str">
        <f t="shared" si="20"/>
        <v xml:space="preserve"> -</v>
      </c>
    </row>
    <row r="410" spans="2:9" x14ac:dyDescent="0.25">
      <c r="B410" s="17" t="s">
        <v>689</v>
      </c>
      <c r="C410" s="18" t="s">
        <v>291</v>
      </c>
      <c r="D410" s="18" t="s">
        <v>291</v>
      </c>
      <c r="F410" s="18" t="str">
        <f t="shared" si="20"/>
        <v xml:space="preserve"> -</v>
      </c>
      <c r="G410" s="18" t="str">
        <f t="shared" si="20"/>
        <v xml:space="preserve"> -</v>
      </c>
      <c r="H410" s="18" t="str">
        <f t="shared" si="20"/>
        <v xml:space="preserve"> - </v>
      </c>
      <c r="I410" s="18" t="str">
        <f t="shared" si="20"/>
        <v xml:space="preserve"> -</v>
      </c>
    </row>
    <row r="411" spans="2:9" x14ac:dyDescent="0.25">
      <c r="B411" s="17" t="s">
        <v>690</v>
      </c>
      <c r="C411" s="18" t="s">
        <v>290</v>
      </c>
      <c r="D411" s="18" t="s">
        <v>290</v>
      </c>
      <c r="F411" s="18" t="str">
        <f t="shared" si="20"/>
        <v xml:space="preserve"> -</v>
      </c>
      <c r="G411" s="18" t="str">
        <f t="shared" si="20"/>
        <v xml:space="preserve"> - </v>
      </c>
      <c r="H411" s="18" t="str">
        <f t="shared" si="20"/>
        <v xml:space="preserve"> -</v>
      </c>
      <c r="I411" s="18" t="str">
        <f t="shared" si="20"/>
        <v xml:space="preserve"> -</v>
      </c>
    </row>
    <row r="412" spans="2:9" x14ac:dyDescent="0.25">
      <c r="B412" s="17" t="s">
        <v>691</v>
      </c>
      <c r="C412" s="18" t="s">
        <v>289</v>
      </c>
      <c r="D412" s="18" t="s">
        <v>289</v>
      </c>
      <c r="F412" s="18" t="str">
        <f t="shared" si="20"/>
        <v xml:space="preserve"> - </v>
      </c>
      <c r="G412" s="18" t="str">
        <f t="shared" si="20"/>
        <v xml:space="preserve"> -</v>
      </c>
      <c r="H412" s="18" t="str">
        <f t="shared" si="20"/>
        <v xml:space="preserve"> -</v>
      </c>
      <c r="I412" s="18" t="str">
        <f t="shared" si="20"/>
        <v xml:space="preserve"> -</v>
      </c>
    </row>
    <row r="413" spans="2:9" x14ac:dyDescent="0.25">
      <c r="B413" s="17" t="s">
        <v>692</v>
      </c>
      <c r="C413" s="18" t="s">
        <v>289</v>
      </c>
      <c r="D413" s="18" t="s">
        <v>290</v>
      </c>
      <c r="F413" s="18" t="str">
        <f t="shared" si="20"/>
        <v xml:space="preserve"> -</v>
      </c>
      <c r="G413" s="18" t="str">
        <f t="shared" si="20"/>
        <v>Padi</v>
      </c>
      <c r="H413" s="18" t="str">
        <f t="shared" si="20"/>
        <v xml:space="preserve"> -</v>
      </c>
      <c r="I413" s="18" t="str">
        <f t="shared" si="20"/>
        <v xml:space="preserve"> -</v>
      </c>
    </row>
    <row r="414" spans="2:9" x14ac:dyDescent="0.25">
      <c r="B414" s="17" t="s">
        <v>693</v>
      </c>
      <c r="C414" s="18" t="s">
        <v>289</v>
      </c>
      <c r="D414" s="18" t="s">
        <v>289</v>
      </c>
      <c r="F414" s="18" t="str">
        <f t="shared" si="20"/>
        <v xml:space="preserve"> - </v>
      </c>
      <c r="G414" s="18" t="str">
        <f t="shared" si="20"/>
        <v xml:space="preserve"> -</v>
      </c>
      <c r="H414" s="18" t="str">
        <f t="shared" si="20"/>
        <v xml:space="preserve"> -</v>
      </c>
      <c r="I414" s="18" t="str">
        <f t="shared" si="20"/>
        <v xml:space="preserve"> -</v>
      </c>
    </row>
    <row r="415" spans="2:9" x14ac:dyDescent="0.25">
      <c r="B415" s="17" t="s">
        <v>694</v>
      </c>
      <c r="C415" s="18" t="s">
        <v>289</v>
      </c>
      <c r="D415" s="18" t="s">
        <v>289</v>
      </c>
      <c r="F415" s="18" t="str">
        <f t="shared" si="20"/>
        <v xml:space="preserve"> - </v>
      </c>
      <c r="G415" s="18" t="str">
        <f t="shared" si="20"/>
        <v xml:space="preserve"> -</v>
      </c>
      <c r="H415" s="18" t="str">
        <f t="shared" si="20"/>
        <v xml:space="preserve"> -</v>
      </c>
      <c r="I415" s="18" t="str">
        <f t="shared" si="20"/>
        <v xml:space="preserve"> -</v>
      </c>
    </row>
    <row r="416" spans="2:9" x14ac:dyDescent="0.25">
      <c r="B416" s="17" t="s">
        <v>695</v>
      </c>
      <c r="C416" s="18" t="s">
        <v>289</v>
      </c>
      <c r="D416" s="18" t="s">
        <v>6</v>
      </c>
      <c r="F416" s="18" t="str">
        <f t="shared" si="20"/>
        <v xml:space="preserve"> -</v>
      </c>
      <c r="G416" s="18" t="str">
        <f t="shared" si="20"/>
        <v xml:space="preserve"> -</v>
      </c>
      <c r="H416" s="18" t="str">
        <f t="shared" si="20"/>
        <v xml:space="preserve"> -</v>
      </c>
      <c r="I416" s="18" t="str">
        <f t="shared" si="20"/>
        <v>Padi</v>
      </c>
    </row>
    <row r="417" spans="2:9" x14ac:dyDescent="0.25">
      <c r="B417" s="17" t="s">
        <v>696</v>
      </c>
      <c r="C417" s="18" t="s">
        <v>289</v>
      </c>
      <c r="D417" s="18" t="s">
        <v>6</v>
      </c>
      <c r="F417" s="18" t="str">
        <f t="shared" si="20"/>
        <v xml:space="preserve"> -</v>
      </c>
      <c r="G417" s="18" t="str">
        <f t="shared" si="20"/>
        <v xml:space="preserve"> -</v>
      </c>
      <c r="H417" s="18" t="str">
        <f t="shared" si="20"/>
        <v xml:space="preserve"> -</v>
      </c>
      <c r="I417" s="18" t="str">
        <f t="shared" si="20"/>
        <v>Padi</v>
      </c>
    </row>
    <row r="418" spans="2:9" x14ac:dyDescent="0.25">
      <c r="B418" s="17" t="s">
        <v>697</v>
      </c>
      <c r="C418" s="18" t="s">
        <v>290</v>
      </c>
      <c r="D418" s="18" t="s">
        <v>289</v>
      </c>
      <c r="F418" s="18" t="str">
        <f t="shared" si="20"/>
        <v>Jagung</v>
      </c>
      <c r="G418" s="18" t="str">
        <f t="shared" si="20"/>
        <v xml:space="preserve"> -</v>
      </c>
      <c r="H418" s="18" t="str">
        <f t="shared" si="20"/>
        <v xml:space="preserve"> -</v>
      </c>
      <c r="I418" s="18" t="str">
        <f t="shared" si="20"/>
        <v xml:space="preserve"> -</v>
      </c>
    </row>
    <row r="419" spans="2:9" x14ac:dyDescent="0.25">
      <c r="B419" s="17" t="s">
        <v>698</v>
      </c>
      <c r="C419" s="18" t="s">
        <v>289</v>
      </c>
      <c r="D419" s="18" t="s">
        <v>6</v>
      </c>
      <c r="F419" s="18" t="str">
        <f t="shared" si="20"/>
        <v xml:space="preserve"> -</v>
      </c>
      <c r="G419" s="18" t="str">
        <f t="shared" si="20"/>
        <v xml:space="preserve"> -</v>
      </c>
      <c r="H419" s="18" t="str">
        <f t="shared" si="20"/>
        <v xml:space="preserve"> -</v>
      </c>
      <c r="I419" s="18" t="str">
        <f t="shared" si="20"/>
        <v>Padi</v>
      </c>
    </row>
    <row r="420" spans="2:9" x14ac:dyDescent="0.25">
      <c r="B420" s="17" t="s">
        <v>699</v>
      </c>
      <c r="C420" s="18" t="s">
        <v>291</v>
      </c>
      <c r="D420" s="18" t="s">
        <v>291</v>
      </c>
      <c r="F420" s="18" t="str">
        <f t="shared" si="20"/>
        <v xml:space="preserve"> -</v>
      </c>
      <c r="G420" s="18" t="str">
        <f t="shared" si="20"/>
        <v xml:space="preserve"> -</v>
      </c>
      <c r="H420" s="18" t="str">
        <f t="shared" si="20"/>
        <v xml:space="preserve"> - </v>
      </c>
      <c r="I420" s="18" t="str">
        <f t="shared" si="20"/>
        <v xml:space="preserve"> -</v>
      </c>
    </row>
    <row r="421" spans="2:9" x14ac:dyDescent="0.25">
      <c r="B421" s="17" t="s">
        <v>700</v>
      </c>
      <c r="C421" s="18" t="s">
        <v>291</v>
      </c>
      <c r="D421" s="18" t="s">
        <v>290</v>
      </c>
      <c r="F421" s="18" t="str">
        <f t="shared" si="20"/>
        <v xml:space="preserve"> -</v>
      </c>
      <c r="G421" s="18" t="str">
        <f t="shared" si="20"/>
        <v>Kacang</v>
      </c>
      <c r="H421" s="18" t="str">
        <f t="shared" si="20"/>
        <v xml:space="preserve"> -</v>
      </c>
      <c r="I421" s="18" t="str">
        <f t="shared" si="20"/>
        <v xml:space="preserve"> -</v>
      </c>
    </row>
    <row r="422" spans="2:9" x14ac:dyDescent="0.25">
      <c r="B422" s="17" t="s">
        <v>701</v>
      </c>
      <c r="C422" s="18" t="s">
        <v>290</v>
      </c>
      <c r="D422" s="18" t="s">
        <v>289</v>
      </c>
      <c r="F422" s="18" t="str">
        <f t="shared" si="20"/>
        <v>Jagung</v>
      </c>
      <c r="G422" s="18" t="str">
        <f t="shared" si="20"/>
        <v xml:space="preserve"> -</v>
      </c>
      <c r="H422" s="18" t="str">
        <f t="shared" si="20"/>
        <v xml:space="preserve"> -</v>
      </c>
      <c r="I422" s="18" t="str">
        <f t="shared" si="20"/>
        <v xml:space="preserve"> -</v>
      </c>
    </row>
    <row r="423" spans="2:9" x14ac:dyDescent="0.25">
      <c r="B423" s="17" t="s">
        <v>702</v>
      </c>
      <c r="C423" s="18" t="s">
        <v>289</v>
      </c>
      <c r="D423" s="18" t="s">
        <v>289</v>
      </c>
      <c r="F423" s="18" t="str">
        <f t="shared" si="20"/>
        <v xml:space="preserve"> - </v>
      </c>
      <c r="G423" s="18" t="str">
        <f t="shared" si="20"/>
        <v xml:space="preserve"> -</v>
      </c>
      <c r="H423" s="18" t="str">
        <f t="shared" si="20"/>
        <v xml:space="preserve"> -</v>
      </c>
      <c r="I423" s="18" t="str">
        <f t="shared" si="20"/>
        <v xml:space="preserve"> -</v>
      </c>
    </row>
    <row r="424" spans="2:9" x14ac:dyDescent="0.25">
      <c r="B424" s="17" t="s">
        <v>703</v>
      </c>
      <c r="C424" s="18" t="s">
        <v>290</v>
      </c>
      <c r="D424" s="18" t="s">
        <v>289</v>
      </c>
      <c r="F424" s="18" t="str">
        <f t="shared" si="20"/>
        <v>Jagung</v>
      </c>
      <c r="G424" s="18" t="str">
        <f t="shared" si="20"/>
        <v xml:space="preserve"> -</v>
      </c>
      <c r="H424" s="18" t="str">
        <f t="shared" si="20"/>
        <v xml:space="preserve"> -</v>
      </c>
      <c r="I424" s="18" t="str">
        <f t="shared" si="20"/>
        <v xml:space="preserve"> -</v>
      </c>
    </row>
    <row r="425" spans="2:9" x14ac:dyDescent="0.25">
      <c r="B425" s="17" t="s">
        <v>704</v>
      </c>
      <c r="C425" s="18" t="s">
        <v>289</v>
      </c>
      <c r="D425" s="18" t="s">
        <v>291</v>
      </c>
      <c r="F425" s="18" t="str">
        <f t="shared" si="20"/>
        <v xml:space="preserve"> -</v>
      </c>
      <c r="G425" s="18" t="str">
        <f t="shared" si="20"/>
        <v xml:space="preserve"> -</v>
      </c>
      <c r="H425" s="18" t="str">
        <f t="shared" si="20"/>
        <v>Padi</v>
      </c>
      <c r="I425" s="18" t="str">
        <f t="shared" ref="F425:I488" si="21">IF($D425&lt;&gt;I$11," -",IF(AND(I$11=$D425,I$11=$C425)," - ",$C425))</f>
        <v xml:space="preserve"> -</v>
      </c>
    </row>
    <row r="426" spans="2:9" x14ac:dyDescent="0.25">
      <c r="B426" s="17" t="s">
        <v>705</v>
      </c>
      <c r="C426" s="18" t="s">
        <v>289</v>
      </c>
      <c r="D426" s="18" t="s">
        <v>290</v>
      </c>
      <c r="F426" s="18" t="str">
        <f t="shared" si="21"/>
        <v xml:space="preserve"> -</v>
      </c>
      <c r="G426" s="18" t="str">
        <f t="shared" si="21"/>
        <v>Padi</v>
      </c>
      <c r="H426" s="18" t="str">
        <f t="shared" si="21"/>
        <v xml:space="preserve"> -</v>
      </c>
      <c r="I426" s="18" t="str">
        <f t="shared" si="21"/>
        <v xml:space="preserve"> -</v>
      </c>
    </row>
    <row r="427" spans="2:9" x14ac:dyDescent="0.25">
      <c r="B427" s="17" t="s">
        <v>706</v>
      </c>
      <c r="C427" s="18" t="s">
        <v>6</v>
      </c>
      <c r="D427" s="18" t="s">
        <v>291</v>
      </c>
      <c r="F427" s="18" t="str">
        <f t="shared" si="21"/>
        <v xml:space="preserve"> -</v>
      </c>
      <c r="G427" s="18" t="str">
        <f t="shared" si="21"/>
        <v xml:space="preserve"> -</v>
      </c>
      <c r="H427" s="18" t="str">
        <f t="shared" si="21"/>
        <v>Lainnya</v>
      </c>
      <c r="I427" s="18" t="str">
        <f t="shared" si="21"/>
        <v xml:space="preserve"> -</v>
      </c>
    </row>
    <row r="428" spans="2:9" x14ac:dyDescent="0.25">
      <c r="B428" s="17" t="s">
        <v>707</v>
      </c>
      <c r="C428" s="18" t="s">
        <v>6</v>
      </c>
      <c r="D428" s="18" t="s">
        <v>6</v>
      </c>
      <c r="F428" s="18" t="str">
        <f t="shared" si="21"/>
        <v xml:space="preserve"> -</v>
      </c>
      <c r="G428" s="18" t="str">
        <f t="shared" si="21"/>
        <v xml:space="preserve"> -</v>
      </c>
      <c r="H428" s="18" t="str">
        <f t="shared" si="21"/>
        <v xml:space="preserve"> -</v>
      </c>
      <c r="I428" s="18" t="str">
        <f t="shared" si="21"/>
        <v xml:space="preserve"> - </v>
      </c>
    </row>
    <row r="429" spans="2:9" x14ac:dyDescent="0.25">
      <c r="B429" s="17" t="s">
        <v>708</v>
      </c>
      <c r="C429" s="18" t="s">
        <v>289</v>
      </c>
      <c r="D429" s="18" t="s">
        <v>291</v>
      </c>
      <c r="F429" s="18" t="str">
        <f t="shared" si="21"/>
        <v xml:space="preserve"> -</v>
      </c>
      <c r="G429" s="18" t="str">
        <f t="shared" si="21"/>
        <v xml:space="preserve"> -</v>
      </c>
      <c r="H429" s="18" t="str">
        <f t="shared" si="21"/>
        <v>Padi</v>
      </c>
      <c r="I429" s="18" t="str">
        <f t="shared" si="21"/>
        <v xml:space="preserve"> -</v>
      </c>
    </row>
    <row r="430" spans="2:9" x14ac:dyDescent="0.25">
      <c r="B430" s="17" t="s">
        <v>709</v>
      </c>
      <c r="C430" s="18" t="s">
        <v>6</v>
      </c>
      <c r="D430" s="18" t="s">
        <v>289</v>
      </c>
      <c r="F430" s="18" t="str">
        <f t="shared" si="21"/>
        <v>Lainnya</v>
      </c>
      <c r="G430" s="18" t="str">
        <f t="shared" si="21"/>
        <v xml:space="preserve"> -</v>
      </c>
      <c r="H430" s="18" t="str">
        <f t="shared" si="21"/>
        <v xml:space="preserve"> -</v>
      </c>
      <c r="I430" s="18" t="str">
        <f t="shared" si="21"/>
        <v xml:space="preserve"> -</v>
      </c>
    </row>
    <row r="431" spans="2:9" x14ac:dyDescent="0.25">
      <c r="B431" s="17" t="s">
        <v>710</v>
      </c>
      <c r="C431" s="18" t="s">
        <v>291</v>
      </c>
      <c r="D431" s="18" t="s">
        <v>289</v>
      </c>
      <c r="F431" s="18" t="str">
        <f t="shared" si="21"/>
        <v>Kacang</v>
      </c>
      <c r="G431" s="18" t="str">
        <f t="shared" si="21"/>
        <v xml:space="preserve"> -</v>
      </c>
      <c r="H431" s="18" t="str">
        <f t="shared" si="21"/>
        <v xml:space="preserve"> -</v>
      </c>
      <c r="I431" s="18" t="str">
        <f t="shared" si="21"/>
        <v xml:space="preserve"> -</v>
      </c>
    </row>
    <row r="432" spans="2:9" x14ac:dyDescent="0.25">
      <c r="B432" s="17" t="s">
        <v>711</v>
      </c>
      <c r="C432" s="18" t="s">
        <v>290</v>
      </c>
      <c r="D432" s="18" t="s">
        <v>289</v>
      </c>
      <c r="F432" s="18" t="str">
        <f t="shared" si="21"/>
        <v>Jagung</v>
      </c>
      <c r="G432" s="18" t="str">
        <f t="shared" si="21"/>
        <v xml:space="preserve"> -</v>
      </c>
      <c r="H432" s="18" t="str">
        <f t="shared" si="21"/>
        <v xml:space="preserve"> -</v>
      </c>
      <c r="I432" s="18" t="str">
        <f t="shared" si="21"/>
        <v xml:space="preserve"> -</v>
      </c>
    </row>
    <row r="433" spans="2:9" x14ac:dyDescent="0.25">
      <c r="B433" s="17" t="s">
        <v>712</v>
      </c>
      <c r="C433" s="18" t="s">
        <v>289</v>
      </c>
      <c r="D433" s="18" t="s">
        <v>289</v>
      </c>
      <c r="F433" s="18" t="str">
        <f t="shared" si="21"/>
        <v xml:space="preserve"> - </v>
      </c>
      <c r="G433" s="18" t="str">
        <f t="shared" si="21"/>
        <v xml:space="preserve"> -</v>
      </c>
      <c r="H433" s="18" t="str">
        <f t="shared" si="21"/>
        <v xml:space="preserve"> -</v>
      </c>
      <c r="I433" s="18" t="str">
        <f t="shared" si="21"/>
        <v xml:space="preserve"> -</v>
      </c>
    </row>
    <row r="434" spans="2:9" x14ac:dyDescent="0.25">
      <c r="B434" s="17" t="s">
        <v>713</v>
      </c>
      <c r="C434" s="18" t="s">
        <v>289</v>
      </c>
      <c r="D434" s="18" t="s">
        <v>289</v>
      </c>
      <c r="F434" s="18" t="str">
        <f t="shared" si="21"/>
        <v xml:space="preserve"> - </v>
      </c>
      <c r="G434" s="18" t="str">
        <f t="shared" si="21"/>
        <v xml:space="preserve"> -</v>
      </c>
      <c r="H434" s="18" t="str">
        <f t="shared" si="21"/>
        <v xml:space="preserve"> -</v>
      </c>
      <c r="I434" s="18" t="str">
        <f t="shared" si="21"/>
        <v xml:space="preserve"> -</v>
      </c>
    </row>
    <row r="435" spans="2:9" x14ac:dyDescent="0.25">
      <c r="B435" s="17" t="s">
        <v>714</v>
      </c>
      <c r="C435" s="18" t="s">
        <v>289</v>
      </c>
      <c r="D435" s="18" t="s">
        <v>290</v>
      </c>
      <c r="F435" s="18" t="str">
        <f t="shared" si="21"/>
        <v xml:space="preserve"> -</v>
      </c>
      <c r="G435" s="18" t="str">
        <f t="shared" si="21"/>
        <v>Padi</v>
      </c>
      <c r="H435" s="18" t="str">
        <f t="shared" si="21"/>
        <v xml:space="preserve"> -</v>
      </c>
      <c r="I435" s="18" t="str">
        <f t="shared" si="21"/>
        <v xml:space="preserve"> -</v>
      </c>
    </row>
    <row r="436" spans="2:9" x14ac:dyDescent="0.25">
      <c r="B436" s="17" t="s">
        <v>715</v>
      </c>
      <c r="C436" s="18" t="s">
        <v>291</v>
      </c>
      <c r="D436" s="18" t="s">
        <v>289</v>
      </c>
      <c r="F436" s="18" t="str">
        <f t="shared" si="21"/>
        <v>Kacang</v>
      </c>
      <c r="G436" s="18" t="str">
        <f t="shared" si="21"/>
        <v xml:space="preserve"> -</v>
      </c>
      <c r="H436" s="18" t="str">
        <f t="shared" si="21"/>
        <v xml:space="preserve"> -</v>
      </c>
      <c r="I436" s="18" t="str">
        <f t="shared" si="21"/>
        <v xml:space="preserve"> -</v>
      </c>
    </row>
    <row r="437" spans="2:9" x14ac:dyDescent="0.25">
      <c r="B437" s="17" t="s">
        <v>716</v>
      </c>
      <c r="C437" s="18" t="s">
        <v>290</v>
      </c>
      <c r="D437" s="18" t="s">
        <v>289</v>
      </c>
      <c r="F437" s="18" t="str">
        <f t="shared" si="21"/>
        <v>Jagung</v>
      </c>
      <c r="G437" s="18" t="str">
        <f t="shared" si="21"/>
        <v xml:space="preserve"> -</v>
      </c>
      <c r="H437" s="18" t="str">
        <f t="shared" si="21"/>
        <v xml:space="preserve"> -</v>
      </c>
      <c r="I437" s="18" t="str">
        <f t="shared" si="21"/>
        <v xml:space="preserve"> -</v>
      </c>
    </row>
    <row r="438" spans="2:9" x14ac:dyDescent="0.25">
      <c r="B438" s="17" t="s">
        <v>717</v>
      </c>
      <c r="C438" s="18" t="s">
        <v>291</v>
      </c>
      <c r="D438" s="18" t="s">
        <v>289</v>
      </c>
      <c r="F438" s="18" t="str">
        <f t="shared" si="21"/>
        <v>Kacang</v>
      </c>
      <c r="G438" s="18" t="str">
        <f t="shared" si="21"/>
        <v xml:space="preserve"> -</v>
      </c>
      <c r="H438" s="18" t="str">
        <f t="shared" si="21"/>
        <v xml:space="preserve"> -</v>
      </c>
      <c r="I438" s="18" t="str">
        <f t="shared" si="21"/>
        <v xml:space="preserve"> -</v>
      </c>
    </row>
    <row r="439" spans="2:9" x14ac:dyDescent="0.25">
      <c r="B439" s="17" t="s">
        <v>718</v>
      </c>
      <c r="C439" s="18" t="s">
        <v>6</v>
      </c>
      <c r="D439" s="18" t="s">
        <v>291</v>
      </c>
      <c r="F439" s="18" t="str">
        <f t="shared" si="21"/>
        <v xml:space="preserve"> -</v>
      </c>
      <c r="G439" s="18" t="str">
        <f t="shared" si="21"/>
        <v xml:space="preserve"> -</v>
      </c>
      <c r="H439" s="18" t="str">
        <f t="shared" si="21"/>
        <v>Lainnya</v>
      </c>
      <c r="I439" s="18" t="str">
        <f t="shared" si="21"/>
        <v xml:space="preserve"> -</v>
      </c>
    </row>
    <row r="440" spans="2:9" x14ac:dyDescent="0.25">
      <c r="B440" s="17" t="s">
        <v>719</v>
      </c>
      <c r="C440" s="18" t="s">
        <v>291</v>
      </c>
      <c r="D440" s="18" t="s">
        <v>291</v>
      </c>
      <c r="F440" s="18" t="str">
        <f t="shared" si="21"/>
        <v xml:space="preserve"> -</v>
      </c>
      <c r="G440" s="18" t="str">
        <f t="shared" si="21"/>
        <v xml:space="preserve"> -</v>
      </c>
      <c r="H440" s="18" t="str">
        <f t="shared" si="21"/>
        <v xml:space="preserve"> - </v>
      </c>
      <c r="I440" s="18" t="str">
        <f t="shared" si="21"/>
        <v xml:space="preserve"> -</v>
      </c>
    </row>
    <row r="441" spans="2:9" x14ac:dyDescent="0.25">
      <c r="B441" s="17" t="s">
        <v>720</v>
      </c>
      <c r="C441" s="18" t="s">
        <v>289</v>
      </c>
      <c r="D441" s="18" t="s">
        <v>6</v>
      </c>
      <c r="F441" s="18" t="str">
        <f t="shared" si="21"/>
        <v xml:space="preserve"> -</v>
      </c>
      <c r="G441" s="18" t="str">
        <f t="shared" si="21"/>
        <v xml:space="preserve"> -</v>
      </c>
      <c r="H441" s="18" t="str">
        <f t="shared" si="21"/>
        <v xml:space="preserve"> -</v>
      </c>
      <c r="I441" s="18" t="str">
        <f t="shared" si="21"/>
        <v>Padi</v>
      </c>
    </row>
    <row r="442" spans="2:9" x14ac:dyDescent="0.25">
      <c r="B442" s="17" t="s">
        <v>721</v>
      </c>
      <c r="C442" s="18" t="s">
        <v>289</v>
      </c>
      <c r="D442" s="18" t="s">
        <v>6</v>
      </c>
      <c r="F442" s="18" t="str">
        <f t="shared" si="21"/>
        <v xml:space="preserve"> -</v>
      </c>
      <c r="G442" s="18" t="str">
        <f t="shared" si="21"/>
        <v xml:space="preserve"> -</v>
      </c>
      <c r="H442" s="18" t="str">
        <f t="shared" si="21"/>
        <v xml:space="preserve"> -</v>
      </c>
      <c r="I442" s="18" t="str">
        <f t="shared" si="21"/>
        <v>Padi</v>
      </c>
    </row>
    <row r="443" spans="2:9" x14ac:dyDescent="0.25">
      <c r="B443" s="17" t="s">
        <v>722</v>
      </c>
      <c r="C443" s="18" t="s">
        <v>289</v>
      </c>
      <c r="D443" s="18" t="s">
        <v>290</v>
      </c>
      <c r="F443" s="18" t="str">
        <f t="shared" si="21"/>
        <v xml:space="preserve"> -</v>
      </c>
      <c r="G443" s="18" t="str">
        <f t="shared" si="21"/>
        <v>Padi</v>
      </c>
      <c r="H443" s="18" t="str">
        <f t="shared" si="21"/>
        <v xml:space="preserve"> -</v>
      </c>
      <c r="I443" s="18" t="str">
        <f t="shared" si="21"/>
        <v xml:space="preserve"> -</v>
      </c>
    </row>
    <row r="444" spans="2:9" x14ac:dyDescent="0.25">
      <c r="B444" s="17" t="s">
        <v>723</v>
      </c>
      <c r="C444" s="18" t="s">
        <v>289</v>
      </c>
      <c r="D444" s="18" t="s">
        <v>6</v>
      </c>
      <c r="F444" s="18" t="str">
        <f t="shared" si="21"/>
        <v xml:space="preserve"> -</v>
      </c>
      <c r="G444" s="18" t="str">
        <f t="shared" si="21"/>
        <v xml:space="preserve"> -</v>
      </c>
      <c r="H444" s="18" t="str">
        <f t="shared" si="21"/>
        <v xml:space="preserve"> -</v>
      </c>
      <c r="I444" s="18" t="str">
        <f t="shared" si="21"/>
        <v>Padi</v>
      </c>
    </row>
    <row r="445" spans="2:9" x14ac:dyDescent="0.25">
      <c r="B445" s="17" t="s">
        <v>724</v>
      </c>
      <c r="C445" s="18" t="s">
        <v>289</v>
      </c>
      <c r="D445" s="18" t="s">
        <v>6</v>
      </c>
      <c r="F445" s="18" t="str">
        <f t="shared" si="21"/>
        <v xml:space="preserve"> -</v>
      </c>
      <c r="G445" s="18" t="str">
        <f t="shared" si="21"/>
        <v xml:space="preserve"> -</v>
      </c>
      <c r="H445" s="18" t="str">
        <f t="shared" si="21"/>
        <v xml:space="preserve"> -</v>
      </c>
      <c r="I445" s="18" t="str">
        <f t="shared" si="21"/>
        <v>Padi</v>
      </c>
    </row>
    <row r="446" spans="2:9" x14ac:dyDescent="0.25">
      <c r="B446" s="17" t="s">
        <v>725</v>
      </c>
      <c r="C446" s="18" t="s">
        <v>290</v>
      </c>
      <c r="D446" s="18" t="s">
        <v>290</v>
      </c>
      <c r="F446" s="18" t="str">
        <f t="shared" si="21"/>
        <v xml:space="preserve"> -</v>
      </c>
      <c r="G446" s="18" t="str">
        <f t="shared" si="21"/>
        <v xml:space="preserve"> - </v>
      </c>
      <c r="H446" s="18" t="str">
        <f t="shared" si="21"/>
        <v xml:space="preserve"> -</v>
      </c>
      <c r="I446" s="18" t="str">
        <f t="shared" si="21"/>
        <v xml:space="preserve"> -</v>
      </c>
    </row>
    <row r="447" spans="2:9" x14ac:dyDescent="0.25">
      <c r="B447" s="17" t="s">
        <v>726</v>
      </c>
      <c r="C447" s="18" t="s">
        <v>289</v>
      </c>
      <c r="D447" s="18" t="s">
        <v>289</v>
      </c>
      <c r="F447" s="18" t="str">
        <f t="shared" si="21"/>
        <v xml:space="preserve"> - </v>
      </c>
      <c r="G447" s="18" t="str">
        <f t="shared" si="21"/>
        <v xml:space="preserve"> -</v>
      </c>
      <c r="H447" s="18" t="str">
        <f t="shared" si="21"/>
        <v xml:space="preserve"> -</v>
      </c>
      <c r="I447" s="18" t="str">
        <f t="shared" si="21"/>
        <v xml:space="preserve"> -</v>
      </c>
    </row>
    <row r="448" spans="2:9" x14ac:dyDescent="0.25">
      <c r="B448" s="17" t="s">
        <v>727</v>
      </c>
      <c r="C448" s="18" t="s">
        <v>289</v>
      </c>
      <c r="D448" s="18" t="s">
        <v>291</v>
      </c>
      <c r="F448" s="18" t="str">
        <f t="shared" si="21"/>
        <v xml:space="preserve"> -</v>
      </c>
      <c r="G448" s="18" t="str">
        <f t="shared" si="21"/>
        <v xml:space="preserve"> -</v>
      </c>
      <c r="H448" s="18" t="str">
        <f t="shared" si="21"/>
        <v>Padi</v>
      </c>
      <c r="I448" s="18" t="str">
        <f t="shared" si="21"/>
        <v xml:space="preserve"> -</v>
      </c>
    </row>
    <row r="449" spans="2:9" x14ac:dyDescent="0.25">
      <c r="B449" s="17" t="s">
        <v>728</v>
      </c>
      <c r="C449" s="18" t="s">
        <v>289</v>
      </c>
      <c r="D449" s="18" t="s">
        <v>290</v>
      </c>
      <c r="F449" s="18" t="str">
        <f t="shared" si="21"/>
        <v xml:space="preserve"> -</v>
      </c>
      <c r="G449" s="18" t="str">
        <f t="shared" si="21"/>
        <v>Padi</v>
      </c>
      <c r="H449" s="18" t="str">
        <f t="shared" si="21"/>
        <v xml:space="preserve"> -</v>
      </c>
      <c r="I449" s="18" t="str">
        <f t="shared" si="21"/>
        <v xml:space="preserve"> -</v>
      </c>
    </row>
    <row r="450" spans="2:9" x14ac:dyDescent="0.25">
      <c r="B450" s="17" t="s">
        <v>729</v>
      </c>
      <c r="C450" s="18" t="s">
        <v>291</v>
      </c>
      <c r="D450" s="18" t="s">
        <v>289</v>
      </c>
      <c r="F450" s="18" t="str">
        <f t="shared" si="21"/>
        <v>Kacang</v>
      </c>
      <c r="G450" s="18" t="str">
        <f t="shared" si="21"/>
        <v xml:space="preserve"> -</v>
      </c>
      <c r="H450" s="18" t="str">
        <f t="shared" si="21"/>
        <v xml:space="preserve"> -</v>
      </c>
      <c r="I450" s="18" t="str">
        <f t="shared" si="21"/>
        <v xml:space="preserve"> -</v>
      </c>
    </row>
    <row r="451" spans="2:9" x14ac:dyDescent="0.25">
      <c r="B451" s="17" t="s">
        <v>730</v>
      </c>
      <c r="C451" s="18" t="s">
        <v>291</v>
      </c>
      <c r="D451" s="18" t="s">
        <v>291</v>
      </c>
      <c r="F451" s="18" t="str">
        <f t="shared" si="21"/>
        <v xml:space="preserve"> -</v>
      </c>
      <c r="G451" s="18" t="str">
        <f t="shared" si="21"/>
        <v xml:space="preserve"> -</v>
      </c>
      <c r="H451" s="18" t="str">
        <f t="shared" si="21"/>
        <v xml:space="preserve"> - </v>
      </c>
      <c r="I451" s="18" t="str">
        <f t="shared" si="21"/>
        <v xml:space="preserve"> -</v>
      </c>
    </row>
    <row r="452" spans="2:9" x14ac:dyDescent="0.25">
      <c r="B452" s="17" t="s">
        <v>731</v>
      </c>
      <c r="C452" s="18" t="s">
        <v>6</v>
      </c>
      <c r="D452" s="18" t="s">
        <v>291</v>
      </c>
      <c r="F452" s="18" t="str">
        <f t="shared" si="21"/>
        <v xml:space="preserve"> -</v>
      </c>
      <c r="G452" s="18" t="str">
        <f t="shared" si="21"/>
        <v xml:space="preserve"> -</v>
      </c>
      <c r="H452" s="18" t="str">
        <f t="shared" si="21"/>
        <v>Lainnya</v>
      </c>
      <c r="I452" s="18" t="str">
        <f t="shared" si="21"/>
        <v xml:space="preserve"> -</v>
      </c>
    </row>
    <row r="453" spans="2:9" x14ac:dyDescent="0.25">
      <c r="B453" s="17" t="s">
        <v>732</v>
      </c>
      <c r="C453" s="18" t="s">
        <v>6</v>
      </c>
      <c r="D453" s="18" t="s">
        <v>289</v>
      </c>
      <c r="F453" s="18" t="str">
        <f t="shared" si="21"/>
        <v>Lainnya</v>
      </c>
      <c r="G453" s="18" t="str">
        <f t="shared" si="21"/>
        <v xml:space="preserve"> -</v>
      </c>
      <c r="H453" s="18" t="str">
        <f t="shared" si="21"/>
        <v xml:space="preserve"> -</v>
      </c>
      <c r="I453" s="18" t="str">
        <f t="shared" si="21"/>
        <v xml:space="preserve"> -</v>
      </c>
    </row>
    <row r="454" spans="2:9" x14ac:dyDescent="0.25">
      <c r="B454" s="17" t="s">
        <v>733</v>
      </c>
      <c r="C454" s="18" t="s">
        <v>290</v>
      </c>
      <c r="D454" s="18" t="s">
        <v>289</v>
      </c>
      <c r="F454" s="18" t="str">
        <f t="shared" si="21"/>
        <v>Jagung</v>
      </c>
      <c r="G454" s="18" t="str">
        <f t="shared" si="21"/>
        <v xml:space="preserve"> -</v>
      </c>
      <c r="H454" s="18" t="str">
        <f t="shared" si="21"/>
        <v xml:space="preserve"> -</v>
      </c>
      <c r="I454" s="18" t="str">
        <f t="shared" si="21"/>
        <v xml:space="preserve"> -</v>
      </c>
    </row>
    <row r="455" spans="2:9" x14ac:dyDescent="0.25">
      <c r="B455" s="17" t="s">
        <v>734</v>
      </c>
      <c r="C455" s="18" t="s">
        <v>291</v>
      </c>
      <c r="D455" s="18" t="s">
        <v>6</v>
      </c>
      <c r="F455" s="18" t="str">
        <f t="shared" si="21"/>
        <v xml:space="preserve"> -</v>
      </c>
      <c r="G455" s="18" t="str">
        <f t="shared" si="21"/>
        <v xml:space="preserve"> -</v>
      </c>
      <c r="H455" s="18" t="str">
        <f t="shared" si="21"/>
        <v xml:space="preserve"> -</v>
      </c>
      <c r="I455" s="18" t="str">
        <f t="shared" si="21"/>
        <v>Kacang</v>
      </c>
    </row>
    <row r="456" spans="2:9" x14ac:dyDescent="0.25">
      <c r="B456" s="17" t="s">
        <v>735</v>
      </c>
      <c r="C456" s="18" t="s">
        <v>290</v>
      </c>
      <c r="D456" s="18" t="s">
        <v>290</v>
      </c>
      <c r="F456" s="18" t="str">
        <f t="shared" si="21"/>
        <v xml:space="preserve"> -</v>
      </c>
      <c r="G456" s="18" t="str">
        <f t="shared" si="21"/>
        <v xml:space="preserve"> - </v>
      </c>
      <c r="H456" s="18" t="str">
        <f t="shared" si="21"/>
        <v xml:space="preserve"> -</v>
      </c>
      <c r="I456" s="18" t="str">
        <f t="shared" si="21"/>
        <v xml:space="preserve"> -</v>
      </c>
    </row>
    <row r="457" spans="2:9" x14ac:dyDescent="0.25">
      <c r="B457" s="17" t="s">
        <v>736</v>
      </c>
      <c r="C457" s="18" t="s">
        <v>6</v>
      </c>
      <c r="D457" s="18" t="s">
        <v>6</v>
      </c>
      <c r="F457" s="18" t="str">
        <f t="shared" si="21"/>
        <v xml:space="preserve"> -</v>
      </c>
      <c r="G457" s="18" t="str">
        <f t="shared" si="21"/>
        <v xml:space="preserve"> -</v>
      </c>
      <c r="H457" s="18" t="str">
        <f t="shared" si="21"/>
        <v xml:space="preserve"> -</v>
      </c>
      <c r="I457" s="18" t="str">
        <f t="shared" si="21"/>
        <v xml:space="preserve"> - </v>
      </c>
    </row>
    <row r="458" spans="2:9" x14ac:dyDescent="0.25">
      <c r="B458" s="17" t="s">
        <v>737</v>
      </c>
      <c r="C458" s="18" t="s">
        <v>6</v>
      </c>
      <c r="D458" s="18" t="s">
        <v>289</v>
      </c>
      <c r="F458" s="18" t="str">
        <f t="shared" si="21"/>
        <v>Lainnya</v>
      </c>
      <c r="G458" s="18" t="str">
        <f t="shared" si="21"/>
        <v xml:space="preserve"> -</v>
      </c>
      <c r="H458" s="18" t="str">
        <f t="shared" si="21"/>
        <v xml:space="preserve"> -</v>
      </c>
      <c r="I458" s="18" t="str">
        <f t="shared" si="21"/>
        <v xml:space="preserve"> -</v>
      </c>
    </row>
    <row r="459" spans="2:9" x14ac:dyDescent="0.25">
      <c r="B459" s="17" t="s">
        <v>738</v>
      </c>
      <c r="C459" s="18" t="s">
        <v>290</v>
      </c>
      <c r="D459" s="18" t="s">
        <v>289</v>
      </c>
      <c r="F459" s="18" t="str">
        <f t="shared" si="21"/>
        <v>Jagung</v>
      </c>
      <c r="G459" s="18" t="str">
        <f t="shared" si="21"/>
        <v xml:space="preserve"> -</v>
      </c>
      <c r="H459" s="18" t="str">
        <f t="shared" si="21"/>
        <v xml:space="preserve"> -</v>
      </c>
      <c r="I459" s="18" t="str">
        <f t="shared" si="21"/>
        <v xml:space="preserve"> -</v>
      </c>
    </row>
    <row r="460" spans="2:9" x14ac:dyDescent="0.25">
      <c r="B460" s="17" t="s">
        <v>739</v>
      </c>
      <c r="C460" s="18" t="s">
        <v>6</v>
      </c>
      <c r="D460" s="18" t="s">
        <v>291</v>
      </c>
      <c r="F460" s="18" t="str">
        <f t="shared" si="21"/>
        <v xml:space="preserve"> -</v>
      </c>
      <c r="G460" s="18" t="str">
        <f t="shared" si="21"/>
        <v xml:space="preserve"> -</v>
      </c>
      <c r="H460" s="18" t="str">
        <f t="shared" si="21"/>
        <v>Lainnya</v>
      </c>
      <c r="I460" s="18" t="str">
        <f t="shared" si="21"/>
        <v xml:space="preserve"> -</v>
      </c>
    </row>
    <row r="461" spans="2:9" x14ac:dyDescent="0.25">
      <c r="B461" s="17" t="s">
        <v>740</v>
      </c>
      <c r="C461" s="18" t="s">
        <v>291</v>
      </c>
      <c r="D461" s="18" t="s">
        <v>290</v>
      </c>
      <c r="F461" s="18" t="str">
        <f t="shared" si="21"/>
        <v xml:space="preserve"> -</v>
      </c>
      <c r="G461" s="18" t="str">
        <f t="shared" si="21"/>
        <v>Kacang</v>
      </c>
      <c r="H461" s="18" t="str">
        <f t="shared" si="21"/>
        <v xml:space="preserve"> -</v>
      </c>
      <c r="I461" s="18" t="str">
        <f t="shared" si="21"/>
        <v xml:space="preserve"> -</v>
      </c>
    </row>
    <row r="462" spans="2:9" x14ac:dyDescent="0.25">
      <c r="B462" s="17" t="s">
        <v>741</v>
      </c>
      <c r="C462" s="18" t="s">
        <v>291</v>
      </c>
      <c r="D462" s="18" t="s">
        <v>291</v>
      </c>
      <c r="F462" s="18" t="str">
        <f t="shared" si="21"/>
        <v xml:space="preserve"> -</v>
      </c>
      <c r="G462" s="18" t="str">
        <f t="shared" si="21"/>
        <v xml:space="preserve"> -</v>
      </c>
      <c r="H462" s="18" t="str">
        <f t="shared" si="21"/>
        <v xml:space="preserve"> - </v>
      </c>
      <c r="I462" s="18" t="str">
        <f t="shared" si="21"/>
        <v xml:space="preserve"> -</v>
      </c>
    </row>
    <row r="463" spans="2:9" x14ac:dyDescent="0.25">
      <c r="B463" s="17" t="s">
        <v>742</v>
      </c>
      <c r="C463" s="18" t="s">
        <v>289</v>
      </c>
      <c r="D463" s="18" t="s">
        <v>291</v>
      </c>
      <c r="F463" s="18" t="str">
        <f t="shared" si="21"/>
        <v xml:space="preserve"> -</v>
      </c>
      <c r="G463" s="18" t="str">
        <f t="shared" si="21"/>
        <v xml:space="preserve"> -</v>
      </c>
      <c r="H463" s="18" t="str">
        <f t="shared" si="21"/>
        <v>Padi</v>
      </c>
      <c r="I463" s="18" t="str">
        <f t="shared" si="21"/>
        <v xml:space="preserve"> -</v>
      </c>
    </row>
    <row r="464" spans="2:9" x14ac:dyDescent="0.25">
      <c r="B464" s="17" t="s">
        <v>743</v>
      </c>
      <c r="C464" s="18" t="s">
        <v>291</v>
      </c>
      <c r="D464" s="18" t="s">
        <v>290</v>
      </c>
      <c r="F464" s="18" t="str">
        <f t="shared" si="21"/>
        <v xml:space="preserve"> -</v>
      </c>
      <c r="G464" s="18" t="str">
        <f t="shared" si="21"/>
        <v>Kacang</v>
      </c>
      <c r="H464" s="18" t="str">
        <f t="shared" si="21"/>
        <v xml:space="preserve"> -</v>
      </c>
      <c r="I464" s="18" t="str">
        <f t="shared" si="21"/>
        <v xml:space="preserve"> -</v>
      </c>
    </row>
    <row r="465" spans="2:9" x14ac:dyDescent="0.25">
      <c r="B465" s="17" t="s">
        <v>744</v>
      </c>
      <c r="C465" s="18" t="s">
        <v>290</v>
      </c>
      <c r="D465" s="18" t="s">
        <v>289</v>
      </c>
      <c r="F465" s="18" t="str">
        <f t="shared" si="21"/>
        <v>Jagung</v>
      </c>
      <c r="G465" s="18" t="str">
        <f t="shared" si="21"/>
        <v xml:space="preserve"> -</v>
      </c>
      <c r="H465" s="18" t="str">
        <f t="shared" si="21"/>
        <v xml:space="preserve"> -</v>
      </c>
      <c r="I465" s="18" t="str">
        <f t="shared" si="21"/>
        <v xml:space="preserve"> -</v>
      </c>
    </row>
    <row r="466" spans="2:9" x14ac:dyDescent="0.25">
      <c r="B466" s="17" t="s">
        <v>745</v>
      </c>
      <c r="C466" s="18" t="s">
        <v>289</v>
      </c>
      <c r="D466" s="18" t="s">
        <v>289</v>
      </c>
      <c r="F466" s="18" t="str">
        <f t="shared" si="21"/>
        <v xml:space="preserve"> - </v>
      </c>
      <c r="G466" s="18" t="str">
        <f t="shared" si="21"/>
        <v xml:space="preserve"> -</v>
      </c>
      <c r="H466" s="18" t="str">
        <f t="shared" si="21"/>
        <v xml:space="preserve"> -</v>
      </c>
      <c r="I466" s="18" t="str">
        <f t="shared" si="21"/>
        <v xml:space="preserve"> -</v>
      </c>
    </row>
    <row r="467" spans="2:9" x14ac:dyDescent="0.25">
      <c r="B467" s="17" t="s">
        <v>746</v>
      </c>
      <c r="C467" s="18" t="s">
        <v>289</v>
      </c>
      <c r="D467" s="18" t="s">
        <v>290</v>
      </c>
      <c r="F467" s="18" t="str">
        <f t="shared" si="21"/>
        <v xml:space="preserve"> -</v>
      </c>
      <c r="G467" s="18" t="str">
        <f t="shared" si="21"/>
        <v>Padi</v>
      </c>
      <c r="H467" s="18" t="str">
        <f t="shared" si="21"/>
        <v xml:space="preserve"> -</v>
      </c>
      <c r="I467" s="18" t="str">
        <f t="shared" si="21"/>
        <v xml:space="preserve"> -</v>
      </c>
    </row>
    <row r="468" spans="2:9" x14ac:dyDescent="0.25">
      <c r="B468" s="17" t="s">
        <v>747</v>
      </c>
      <c r="C468" s="18" t="s">
        <v>289</v>
      </c>
      <c r="D468" s="18" t="s">
        <v>291</v>
      </c>
      <c r="F468" s="18" t="str">
        <f t="shared" si="21"/>
        <v xml:space="preserve"> -</v>
      </c>
      <c r="G468" s="18" t="str">
        <f t="shared" si="21"/>
        <v xml:space="preserve"> -</v>
      </c>
      <c r="H468" s="18" t="str">
        <f t="shared" si="21"/>
        <v>Padi</v>
      </c>
      <c r="I468" s="18" t="str">
        <f t="shared" si="21"/>
        <v xml:space="preserve"> -</v>
      </c>
    </row>
    <row r="469" spans="2:9" x14ac:dyDescent="0.25">
      <c r="B469" s="17" t="s">
        <v>748</v>
      </c>
      <c r="C469" s="18" t="s">
        <v>289</v>
      </c>
      <c r="D469" s="18" t="s">
        <v>6</v>
      </c>
      <c r="F469" s="18" t="str">
        <f t="shared" si="21"/>
        <v xml:space="preserve"> -</v>
      </c>
      <c r="G469" s="18" t="str">
        <f t="shared" si="21"/>
        <v xml:space="preserve"> -</v>
      </c>
      <c r="H469" s="18" t="str">
        <f t="shared" si="21"/>
        <v xml:space="preserve"> -</v>
      </c>
      <c r="I469" s="18" t="str">
        <f t="shared" si="21"/>
        <v>Padi</v>
      </c>
    </row>
    <row r="470" spans="2:9" x14ac:dyDescent="0.25">
      <c r="B470" s="17" t="s">
        <v>749</v>
      </c>
      <c r="C470" s="18" t="s">
        <v>289</v>
      </c>
      <c r="D470" s="18" t="s">
        <v>290</v>
      </c>
      <c r="F470" s="18" t="str">
        <f t="shared" si="21"/>
        <v xml:space="preserve"> -</v>
      </c>
      <c r="G470" s="18" t="str">
        <f t="shared" si="21"/>
        <v>Padi</v>
      </c>
      <c r="H470" s="18" t="str">
        <f t="shared" si="21"/>
        <v xml:space="preserve"> -</v>
      </c>
      <c r="I470" s="18" t="str">
        <f t="shared" si="21"/>
        <v xml:space="preserve"> -</v>
      </c>
    </row>
    <row r="471" spans="2:9" x14ac:dyDescent="0.25">
      <c r="B471" s="17" t="s">
        <v>750</v>
      </c>
      <c r="C471" s="18" t="s">
        <v>289</v>
      </c>
      <c r="D471" s="18" t="s">
        <v>289</v>
      </c>
      <c r="F471" s="18" t="str">
        <f t="shared" si="21"/>
        <v xml:space="preserve"> - </v>
      </c>
      <c r="G471" s="18" t="str">
        <f t="shared" si="21"/>
        <v xml:space="preserve"> -</v>
      </c>
      <c r="H471" s="18" t="str">
        <f t="shared" si="21"/>
        <v xml:space="preserve"> -</v>
      </c>
      <c r="I471" s="18" t="str">
        <f t="shared" si="21"/>
        <v xml:space="preserve"> -</v>
      </c>
    </row>
    <row r="472" spans="2:9" x14ac:dyDescent="0.25">
      <c r="B472" s="17" t="s">
        <v>751</v>
      </c>
      <c r="C472" s="18" t="s">
        <v>290</v>
      </c>
      <c r="D472" s="18" t="s">
        <v>290</v>
      </c>
      <c r="F472" s="18" t="str">
        <f t="shared" si="21"/>
        <v xml:space="preserve"> -</v>
      </c>
      <c r="G472" s="18" t="str">
        <f t="shared" si="21"/>
        <v xml:space="preserve"> - </v>
      </c>
      <c r="H472" s="18" t="str">
        <f t="shared" si="21"/>
        <v xml:space="preserve"> -</v>
      </c>
      <c r="I472" s="18" t="str">
        <f t="shared" si="21"/>
        <v xml:space="preserve"> -</v>
      </c>
    </row>
    <row r="473" spans="2:9" x14ac:dyDescent="0.25">
      <c r="B473" s="17" t="s">
        <v>752</v>
      </c>
      <c r="C473" s="18" t="s">
        <v>289</v>
      </c>
      <c r="D473" s="18" t="s">
        <v>289</v>
      </c>
      <c r="F473" s="18" t="str">
        <f t="shared" si="21"/>
        <v xml:space="preserve"> - </v>
      </c>
      <c r="G473" s="18" t="str">
        <f t="shared" si="21"/>
        <v xml:space="preserve"> -</v>
      </c>
      <c r="H473" s="18" t="str">
        <f t="shared" si="21"/>
        <v xml:space="preserve"> -</v>
      </c>
      <c r="I473" s="18" t="str">
        <f t="shared" si="21"/>
        <v xml:space="preserve"> -</v>
      </c>
    </row>
    <row r="474" spans="2:9" x14ac:dyDescent="0.25">
      <c r="B474" s="17" t="s">
        <v>753</v>
      </c>
      <c r="C474" s="18" t="s">
        <v>291</v>
      </c>
      <c r="D474" s="18" t="s">
        <v>289</v>
      </c>
      <c r="F474" s="18" t="str">
        <f t="shared" si="21"/>
        <v>Kacang</v>
      </c>
      <c r="G474" s="18" t="str">
        <f t="shared" si="21"/>
        <v xml:space="preserve"> -</v>
      </c>
      <c r="H474" s="18" t="str">
        <f t="shared" si="21"/>
        <v xml:space="preserve"> -</v>
      </c>
      <c r="I474" s="18" t="str">
        <f t="shared" si="21"/>
        <v xml:space="preserve"> -</v>
      </c>
    </row>
    <row r="475" spans="2:9" x14ac:dyDescent="0.25">
      <c r="B475" s="17" t="s">
        <v>754</v>
      </c>
      <c r="C475" s="18" t="s">
        <v>291</v>
      </c>
      <c r="D475" s="18" t="s">
        <v>289</v>
      </c>
      <c r="F475" s="18" t="str">
        <f t="shared" si="21"/>
        <v>Kacang</v>
      </c>
      <c r="G475" s="18" t="str">
        <f t="shared" si="21"/>
        <v xml:space="preserve"> -</v>
      </c>
      <c r="H475" s="18" t="str">
        <f t="shared" si="21"/>
        <v xml:space="preserve"> -</v>
      </c>
      <c r="I475" s="18" t="str">
        <f t="shared" si="21"/>
        <v xml:space="preserve"> -</v>
      </c>
    </row>
    <row r="476" spans="2:9" x14ac:dyDescent="0.25">
      <c r="B476" s="17" t="s">
        <v>755</v>
      </c>
      <c r="C476" s="18" t="s">
        <v>290</v>
      </c>
      <c r="D476" s="18" t="s">
        <v>290</v>
      </c>
      <c r="F476" s="18" t="str">
        <f t="shared" si="21"/>
        <v xml:space="preserve"> -</v>
      </c>
      <c r="G476" s="18" t="str">
        <f t="shared" si="21"/>
        <v xml:space="preserve"> - </v>
      </c>
      <c r="H476" s="18" t="str">
        <f t="shared" si="21"/>
        <v xml:space="preserve"> -</v>
      </c>
      <c r="I476" s="18" t="str">
        <f t="shared" si="21"/>
        <v xml:space="preserve"> -</v>
      </c>
    </row>
    <row r="477" spans="2:9" x14ac:dyDescent="0.25">
      <c r="B477" s="17" t="s">
        <v>756</v>
      </c>
      <c r="C477" s="18" t="s">
        <v>289</v>
      </c>
      <c r="D477" s="18" t="s">
        <v>290</v>
      </c>
      <c r="F477" s="18" t="str">
        <f t="shared" si="21"/>
        <v xml:space="preserve"> -</v>
      </c>
      <c r="G477" s="18" t="str">
        <f t="shared" si="21"/>
        <v>Padi</v>
      </c>
      <c r="H477" s="18" t="str">
        <f t="shared" si="21"/>
        <v xml:space="preserve"> -</v>
      </c>
      <c r="I477" s="18" t="str">
        <f t="shared" si="21"/>
        <v xml:space="preserve"> -</v>
      </c>
    </row>
    <row r="478" spans="2:9" x14ac:dyDescent="0.25">
      <c r="B478" s="17" t="s">
        <v>757</v>
      </c>
      <c r="C478" s="18" t="s">
        <v>290</v>
      </c>
      <c r="D478" s="18" t="s">
        <v>290</v>
      </c>
      <c r="F478" s="18" t="str">
        <f t="shared" si="21"/>
        <v xml:space="preserve"> -</v>
      </c>
      <c r="G478" s="18" t="str">
        <f t="shared" si="21"/>
        <v xml:space="preserve"> - </v>
      </c>
      <c r="H478" s="18" t="str">
        <f t="shared" si="21"/>
        <v xml:space="preserve"> -</v>
      </c>
      <c r="I478" s="18" t="str">
        <f t="shared" si="21"/>
        <v xml:space="preserve"> -</v>
      </c>
    </row>
    <row r="479" spans="2:9" x14ac:dyDescent="0.25">
      <c r="B479" s="17" t="s">
        <v>758</v>
      </c>
      <c r="C479" s="18" t="s">
        <v>289</v>
      </c>
      <c r="D479" s="18" t="s">
        <v>291</v>
      </c>
      <c r="F479" s="18" t="str">
        <f t="shared" si="21"/>
        <v xml:space="preserve"> -</v>
      </c>
      <c r="G479" s="18" t="str">
        <f t="shared" si="21"/>
        <v xml:space="preserve"> -</v>
      </c>
      <c r="H479" s="18" t="str">
        <f t="shared" si="21"/>
        <v>Padi</v>
      </c>
      <c r="I479" s="18" t="str">
        <f t="shared" si="21"/>
        <v xml:space="preserve"> -</v>
      </c>
    </row>
    <row r="480" spans="2:9" x14ac:dyDescent="0.25">
      <c r="B480" s="17" t="s">
        <v>759</v>
      </c>
      <c r="C480" s="18" t="s">
        <v>289</v>
      </c>
      <c r="D480" s="18" t="s">
        <v>290</v>
      </c>
      <c r="F480" s="18" t="str">
        <f t="shared" si="21"/>
        <v xml:space="preserve"> -</v>
      </c>
      <c r="G480" s="18" t="str">
        <f t="shared" si="21"/>
        <v>Padi</v>
      </c>
      <c r="H480" s="18" t="str">
        <f t="shared" si="21"/>
        <v xml:space="preserve"> -</v>
      </c>
      <c r="I480" s="18" t="str">
        <f t="shared" si="21"/>
        <v xml:space="preserve"> -</v>
      </c>
    </row>
    <row r="481" spans="2:9" x14ac:dyDescent="0.25">
      <c r="B481" s="17" t="s">
        <v>760</v>
      </c>
      <c r="C481" s="18" t="s">
        <v>6</v>
      </c>
      <c r="D481" s="18" t="s">
        <v>6</v>
      </c>
      <c r="F481" s="18" t="str">
        <f t="shared" si="21"/>
        <v xml:space="preserve"> -</v>
      </c>
      <c r="G481" s="18" t="str">
        <f t="shared" si="21"/>
        <v xml:space="preserve"> -</v>
      </c>
      <c r="H481" s="18" t="str">
        <f t="shared" si="21"/>
        <v xml:space="preserve"> -</v>
      </c>
      <c r="I481" s="18" t="str">
        <f t="shared" si="21"/>
        <v xml:space="preserve"> - </v>
      </c>
    </row>
    <row r="482" spans="2:9" x14ac:dyDescent="0.25">
      <c r="B482" s="17" t="s">
        <v>761</v>
      </c>
      <c r="C482" s="18" t="s">
        <v>6</v>
      </c>
      <c r="D482" s="18" t="s">
        <v>290</v>
      </c>
      <c r="F482" s="18" t="str">
        <f t="shared" si="21"/>
        <v xml:space="preserve"> -</v>
      </c>
      <c r="G482" s="18" t="str">
        <f t="shared" si="21"/>
        <v>Lainnya</v>
      </c>
      <c r="H482" s="18" t="str">
        <f t="shared" si="21"/>
        <v xml:space="preserve"> -</v>
      </c>
      <c r="I482" s="18" t="str">
        <f t="shared" si="21"/>
        <v xml:space="preserve"> -</v>
      </c>
    </row>
    <row r="483" spans="2:9" x14ac:dyDescent="0.25">
      <c r="B483" s="17" t="s">
        <v>762</v>
      </c>
      <c r="C483" s="18" t="s">
        <v>289</v>
      </c>
      <c r="D483" s="18" t="s">
        <v>290</v>
      </c>
      <c r="F483" s="18" t="str">
        <f t="shared" si="21"/>
        <v xml:space="preserve"> -</v>
      </c>
      <c r="G483" s="18" t="str">
        <f t="shared" si="21"/>
        <v>Padi</v>
      </c>
      <c r="H483" s="18" t="str">
        <f t="shared" si="21"/>
        <v xml:space="preserve"> -</v>
      </c>
      <c r="I483" s="18" t="str">
        <f t="shared" si="21"/>
        <v xml:space="preserve"> -</v>
      </c>
    </row>
    <row r="484" spans="2:9" x14ac:dyDescent="0.25">
      <c r="B484" s="17" t="s">
        <v>763</v>
      </c>
      <c r="C484" s="18" t="s">
        <v>6</v>
      </c>
      <c r="D484" s="18" t="s">
        <v>289</v>
      </c>
      <c r="F484" s="18" t="str">
        <f t="shared" si="21"/>
        <v>Lainnya</v>
      </c>
      <c r="G484" s="18" t="str">
        <f t="shared" si="21"/>
        <v xml:space="preserve"> -</v>
      </c>
      <c r="H484" s="18" t="str">
        <f t="shared" si="21"/>
        <v xml:space="preserve"> -</v>
      </c>
      <c r="I484" s="18" t="str">
        <f t="shared" si="21"/>
        <v xml:space="preserve"> -</v>
      </c>
    </row>
    <row r="485" spans="2:9" x14ac:dyDescent="0.25">
      <c r="B485" s="17" t="s">
        <v>764</v>
      </c>
      <c r="C485" s="18" t="s">
        <v>291</v>
      </c>
      <c r="D485" s="18" t="s">
        <v>290</v>
      </c>
      <c r="F485" s="18" t="str">
        <f t="shared" si="21"/>
        <v xml:space="preserve"> -</v>
      </c>
      <c r="G485" s="18" t="str">
        <f t="shared" si="21"/>
        <v>Kacang</v>
      </c>
      <c r="H485" s="18" t="str">
        <f t="shared" si="21"/>
        <v xml:space="preserve"> -</v>
      </c>
      <c r="I485" s="18" t="str">
        <f t="shared" si="21"/>
        <v xml:space="preserve"> -</v>
      </c>
    </row>
    <row r="486" spans="2:9" x14ac:dyDescent="0.25">
      <c r="B486" s="17" t="s">
        <v>765</v>
      </c>
      <c r="C486" s="18" t="s">
        <v>290</v>
      </c>
      <c r="D486" s="18" t="s">
        <v>289</v>
      </c>
      <c r="F486" s="18" t="str">
        <f t="shared" si="21"/>
        <v>Jagung</v>
      </c>
      <c r="G486" s="18" t="str">
        <f t="shared" si="21"/>
        <v xml:space="preserve"> -</v>
      </c>
      <c r="H486" s="18" t="str">
        <f t="shared" si="21"/>
        <v xml:space="preserve"> -</v>
      </c>
      <c r="I486" s="18" t="str">
        <f t="shared" si="21"/>
        <v xml:space="preserve"> -</v>
      </c>
    </row>
    <row r="487" spans="2:9" x14ac:dyDescent="0.25">
      <c r="B487" s="17" t="s">
        <v>766</v>
      </c>
      <c r="C487" s="18" t="s">
        <v>289</v>
      </c>
      <c r="D487" s="18" t="s">
        <v>289</v>
      </c>
      <c r="F487" s="18" t="str">
        <f t="shared" si="21"/>
        <v xml:space="preserve"> - </v>
      </c>
      <c r="G487" s="18" t="str">
        <f t="shared" si="21"/>
        <v xml:space="preserve"> -</v>
      </c>
      <c r="H487" s="18" t="str">
        <f t="shared" si="21"/>
        <v xml:space="preserve"> -</v>
      </c>
      <c r="I487" s="18" t="str">
        <f t="shared" si="21"/>
        <v xml:space="preserve"> -</v>
      </c>
    </row>
    <row r="488" spans="2:9" x14ac:dyDescent="0.25">
      <c r="B488" s="17" t="s">
        <v>767</v>
      </c>
      <c r="C488" s="18" t="s">
        <v>289</v>
      </c>
      <c r="D488" s="18" t="s">
        <v>290</v>
      </c>
      <c r="F488" s="18" t="str">
        <f t="shared" si="21"/>
        <v xml:space="preserve"> -</v>
      </c>
      <c r="G488" s="18" t="str">
        <f t="shared" si="21"/>
        <v>Padi</v>
      </c>
      <c r="H488" s="18" t="str">
        <f t="shared" si="21"/>
        <v xml:space="preserve"> -</v>
      </c>
      <c r="I488" s="18" t="str">
        <f t="shared" si="21"/>
        <v xml:space="preserve"> -</v>
      </c>
    </row>
    <row r="489" spans="2:9" x14ac:dyDescent="0.25">
      <c r="B489" s="17" t="s">
        <v>768</v>
      </c>
      <c r="C489" s="18" t="s">
        <v>289</v>
      </c>
      <c r="D489" s="18" t="s">
        <v>290</v>
      </c>
      <c r="F489" s="18" t="str">
        <f t="shared" ref="F489:I552" si="22">IF($D489&lt;&gt;F$11," -",IF(AND(F$11=$D489,F$11=$C489)," - ",$C489))</f>
        <v xml:space="preserve"> -</v>
      </c>
      <c r="G489" s="18" t="str">
        <f t="shared" si="22"/>
        <v>Padi</v>
      </c>
      <c r="H489" s="18" t="str">
        <f t="shared" si="22"/>
        <v xml:space="preserve"> -</v>
      </c>
      <c r="I489" s="18" t="str">
        <f t="shared" si="22"/>
        <v xml:space="preserve"> -</v>
      </c>
    </row>
    <row r="490" spans="2:9" x14ac:dyDescent="0.25">
      <c r="B490" s="17" t="s">
        <v>769</v>
      </c>
      <c r="C490" s="18" t="s">
        <v>291</v>
      </c>
      <c r="D490" s="18" t="s">
        <v>6</v>
      </c>
      <c r="F490" s="18" t="str">
        <f t="shared" si="22"/>
        <v xml:space="preserve"> -</v>
      </c>
      <c r="G490" s="18" t="str">
        <f t="shared" si="22"/>
        <v xml:space="preserve"> -</v>
      </c>
      <c r="H490" s="18" t="str">
        <f t="shared" si="22"/>
        <v xml:space="preserve"> -</v>
      </c>
      <c r="I490" s="18" t="str">
        <f t="shared" si="22"/>
        <v>Kacang</v>
      </c>
    </row>
    <row r="491" spans="2:9" x14ac:dyDescent="0.25">
      <c r="B491" s="17" t="s">
        <v>770</v>
      </c>
      <c r="C491" s="18" t="s">
        <v>290</v>
      </c>
      <c r="D491" s="18" t="s">
        <v>290</v>
      </c>
      <c r="F491" s="18" t="str">
        <f t="shared" si="22"/>
        <v xml:space="preserve"> -</v>
      </c>
      <c r="G491" s="18" t="str">
        <f t="shared" si="22"/>
        <v xml:space="preserve"> - </v>
      </c>
      <c r="H491" s="18" t="str">
        <f t="shared" si="22"/>
        <v xml:space="preserve"> -</v>
      </c>
      <c r="I491" s="18" t="str">
        <f t="shared" si="22"/>
        <v xml:space="preserve"> -</v>
      </c>
    </row>
    <row r="492" spans="2:9" x14ac:dyDescent="0.25">
      <c r="B492" s="17" t="s">
        <v>771</v>
      </c>
      <c r="C492" s="18" t="s">
        <v>291</v>
      </c>
      <c r="D492" s="18" t="s">
        <v>290</v>
      </c>
      <c r="F492" s="18" t="str">
        <f t="shared" si="22"/>
        <v xml:space="preserve"> -</v>
      </c>
      <c r="G492" s="18" t="str">
        <f t="shared" si="22"/>
        <v>Kacang</v>
      </c>
      <c r="H492" s="18" t="str">
        <f t="shared" si="22"/>
        <v xml:space="preserve"> -</v>
      </c>
      <c r="I492" s="18" t="str">
        <f t="shared" si="22"/>
        <v xml:space="preserve"> -</v>
      </c>
    </row>
    <row r="493" spans="2:9" x14ac:dyDescent="0.25">
      <c r="B493" s="17" t="s">
        <v>772</v>
      </c>
      <c r="C493" s="18" t="s">
        <v>6</v>
      </c>
      <c r="D493" s="18" t="s">
        <v>291</v>
      </c>
      <c r="F493" s="18" t="str">
        <f t="shared" si="22"/>
        <v xml:space="preserve"> -</v>
      </c>
      <c r="G493" s="18" t="str">
        <f t="shared" si="22"/>
        <v xml:space="preserve"> -</v>
      </c>
      <c r="H493" s="18" t="str">
        <f t="shared" si="22"/>
        <v>Lainnya</v>
      </c>
      <c r="I493" s="18" t="str">
        <f t="shared" si="22"/>
        <v xml:space="preserve"> -</v>
      </c>
    </row>
    <row r="494" spans="2:9" x14ac:dyDescent="0.25">
      <c r="B494" s="17" t="s">
        <v>773</v>
      </c>
      <c r="C494" s="18" t="s">
        <v>291</v>
      </c>
      <c r="D494" s="18" t="s">
        <v>291</v>
      </c>
      <c r="F494" s="18" t="str">
        <f t="shared" si="22"/>
        <v xml:space="preserve"> -</v>
      </c>
      <c r="G494" s="18" t="str">
        <f t="shared" si="22"/>
        <v xml:space="preserve"> -</v>
      </c>
      <c r="H494" s="18" t="str">
        <f t="shared" si="22"/>
        <v xml:space="preserve"> - </v>
      </c>
      <c r="I494" s="18" t="str">
        <f t="shared" si="22"/>
        <v xml:space="preserve"> -</v>
      </c>
    </row>
    <row r="495" spans="2:9" x14ac:dyDescent="0.25">
      <c r="B495" s="17" t="s">
        <v>774</v>
      </c>
      <c r="C495" s="18" t="s">
        <v>289</v>
      </c>
      <c r="D495" s="18" t="s">
        <v>6</v>
      </c>
      <c r="F495" s="18" t="str">
        <f t="shared" si="22"/>
        <v xml:space="preserve"> -</v>
      </c>
      <c r="G495" s="18" t="str">
        <f t="shared" si="22"/>
        <v xml:space="preserve"> -</v>
      </c>
      <c r="H495" s="18" t="str">
        <f t="shared" si="22"/>
        <v xml:space="preserve"> -</v>
      </c>
      <c r="I495" s="18" t="str">
        <f t="shared" si="22"/>
        <v>Padi</v>
      </c>
    </row>
    <row r="496" spans="2:9" x14ac:dyDescent="0.25">
      <c r="B496" s="17" t="s">
        <v>775</v>
      </c>
      <c r="C496" s="18" t="s">
        <v>289</v>
      </c>
      <c r="D496" s="18" t="s">
        <v>290</v>
      </c>
      <c r="F496" s="18" t="str">
        <f t="shared" si="22"/>
        <v xml:space="preserve"> -</v>
      </c>
      <c r="G496" s="18" t="str">
        <f t="shared" si="22"/>
        <v>Padi</v>
      </c>
      <c r="H496" s="18" t="str">
        <f t="shared" si="22"/>
        <v xml:space="preserve"> -</v>
      </c>
      <c r="I496" s="18" t="str">
        <f t="shared" si="22"/>
        <v xml:space="preserve"> -</v>
      </c>
    </row>
    <row r="497" spans="2:9" x14ac:dyDescent="0.25">
      <c r="B497" s="17" t="s">
        <v>776</v>
      </c>
      <c r="C497" s="18" t="s">
        <v>289</v>
      </c>
      <c r="D497" s="18" t="s">
        <v>289</v>
      </c>
      <c r="F497" s="18" t="str">
        <f t="shared" si="22"/>
        <v xml:space="preserve"> - </v>
      </c>
      <c r="G497" s="18" t="str">
        <f t="shared" si="22"/>
        <v xml:space="preserve"> -</v>
      </c>
      <c r="H497" s="18" t="str">
        <f t="shared" si="22"/>
        <v xml:space="preserve"> -</v>
      </c>
      <c r="I497" s="18" t="str">
        <f t="shared" si="22"/>
        <v xml:space="preserve"> -</v>
      </c>
    </row>
    <row r="498" spans="2:9" x14ac:dyDescent="0.25">
      <c r="B498" s="17" t="s">
        <v>777</v>
      </c>
      <c r="C498" s="18" t="s">
        <v>289</v>
      </c>
      <c r="D498" s="18" t="s">
        <v>6</v>
      </c>
      <c r="F498" s="18" t="str">
        <f t="shared" si="22"/>
        <v xml:space="preserve"> -</v>
      </c>
      <c r="G498" s="18" t="str">
        <f t="shared" si="22"/>
        <v xml:space="preserve"> -</v>
      </c>
      <c r="H498" s="18" t="str">
        <f t="shared" si="22"/>
        <v xml:space="preserve"> -</v>
      </c>
      <c r="I498" s="18" t="str">
        <f t="shared" si="22"/>
        <v>Padi</v>
      </c>
    </row>
    <row r="499" spans="2:9" x14ac:dyDescent="0.25">
      <c r="B499" s="17" t="s">
        <v>778</v>
      </c>
      <c r="C499" s="18" t="s">
        <v>289</v>
      </c>
      <c r="D499" s="18" t="s">
        <v>290</v>
      </c>
      <c r="F499" s="18" t="str">
        <f t="shared" si="22"/>
        <v xml:space="preserve"> -</v>
      </c>
      <c r="G499" s="18" t="str">
        <f t="shared" si="22"/>
        <v>Padi</v>
      </c>
      <c r="H499" s="18" t="str">
        <f t="shared" si="22"/>
        <v xml:space="preserve"> -</v>
      </c>
      <c r="I499" s="18" t="str">
        <f t="shared" si="22"/>
        <v xml:space="preserve"> -</v>
      </c>
    </row>
    <row r="500" spans="2:9" x14ac:dyDescent="0.25">
      <c r="B500" s="17" t="s">
        <v>779</v>
      </c>
      <c r="C500" s="18" t="s">
        <v>290</v>
      </c>
      <c r="D500" s="18" t="s">
        <v>290</v>
      </c>
      <c r="F500" s="18" t="str">
        <f t="shared" si="22"/>
        <v xml:space="preserve"> -</v>
      </c>
      <c r="G500" s="18" t="str">
        <f t="shared" si="22"/>
        <v xml:space="preserve"> - </v>
      </c>
      <c r="H500" s="18" t="str">
        <f t="shared" si="22"/>
        <v xml:space="preserve"> -</v>
      </c>
      <c r="I500" s="18" t="str">
        <f t="shared" si="22"/>
        <v xml:space="preserve"> -</v>
      </c>
    </row>
    <row r="501" spans="2:9" x14ac:dyDescent="0.25">
      <c r="B501" s="17" t="s">
        <v>780</v>
      </c>
      <c r="C501" s="18" t="s">
        <v>289</v>
      </c>
      <c r="D501" s="18" t="s">
        <v>6</v>
      </c>
      <c r="F501" s="18" t="str">
        <f t="shared" si="22"/>
        <v xml:space="preserve"> -</v>
      </c>
      <c r="G501" s="18" t="str">
        <f t="shared" si="22"/>
        <v xml:space="preserve"> -</v>
      </c>
      <c r="H501" s="18" t="str">
        <f t="shared" si="22"/>
        <v xml:space="preserve"> -</v>
      </c>
      <c r="I501" s="18" t="str">
        <f t="shared" si="22"/>
        <v>Padi</v>
      </c>
    </row>
    <row r="502" spans="2:9" x14ac:dyDescent="0.25">
      <c r="B502" s="17" t="s">
        <v>781</v>
      </c>
      <c r="C502" s="18" t="s">
        <v>289</v>
      </c>
      <c r="D502" s="18" t="s">
        <v>291</v>
      </c>
      <c r="F502" s="18" t="str">
        <f t="shared" si="22"/>
        <v xml:space="preserve"> -</v>
      </c>
      <c r="G502" s="18" t="str">
        <f t="shared" si="22"/>
        <v xml:space="preserve"> -</v>
      </c>
      <c r="H502" s="18" t="str">
        <f t="shared" si="22"/>
        <v>Padi</v>
      </c>
      <c r="I502" s="18" t="str">
        <f t="shared" si="22"/>
        <v xml:space="preserve"> -</v>
      </c>
    </row>
    <row r="503" spans="2:9" x14ac:dyDescent="0.25">
      <c r="B503" s="17" t="s">
        <v>782</v>
      </c>
      <c r="C503" s="18" t="s">
        <v>289</v>
      </c>
      <c r="D503" s="18" t="s">
        <v>290</v>
      </c>
      <c r="F503" s="18" t="str">
        <f t="shared" si="22"/>
        <v xml:space="preserve"> -</v>
      </c>
      <c r="G503" s="18" t="str">
        <f t="shared" si="22"/>
        <v>Padi</v>
      </c>
      <c r="H503" s="18" t="str">
        <f t="shared" si="22"/>
        <v xml:space="preserve"> -</v>
      </c>
      <c r="I503" s="18" t="str">
        <f t="shared" si="22"/>
        <v xml:space="preserve"> -</v>
      </c>
    </row>
    <row r="504" spans="2:9" x14ac:dyDescent="0.25">
      <c r="B504" s="17" t="s">
        <v>783</v>
      </c>
      <c r="C504" s="18" t="s">
        <v>291</v>
      </c>
      <c r="D504" s="18" t="s">
        <v>289</v>
      </c>
      <c r="F504" s="18" t="str">
        <f t="shared" si="22"/>
        <v>Kacang</v>
      </c>
      <c r="G504" s="18" t="str">
        <f t="shared" si="22"/>
        <v xml:space="preserve"> -</v>
      </c>
      <c r="H504" s="18" t="str">
        <f t="shared" si="22"/>
        <v xml:space="preserve"> -</v>
      </c>
      <c r="I504" s="18" t="str">
        <f t="shared" si="22"/>
        <v xml:space="preserve"> -</v>
      </c>
    </row>
    <row r="505" spans="2:9" x14ac:dyDescent="0.25">
      <c r="B505" s="17" t="s">
        <v>784</v>
      </c>
      <c r="C505" s="18" t="s">
        <v>291</v>
      </c>
      <c r="D505" s="18" t="s">
        <v>291</v>
      </c>
      <c r="F505" s="18" t="str">
        <f t="shared" si="22"/>
        <v xml:space="preserve"> -</v>
      </c>
      <c r="G505" s="18" t="str">
        <f t="shared" si="22"/>
        <v xml:space="preserve"> -</v>
      </c>
      <c r="H505" s="18" t="str">
        <f t="shared" si="22"/>
        <v xml:space="preserve"> - </v>
      </c>
      <c r="I505" s="18" t="str">
        <f t="shared" si="22"/>
        <v xml:space="preserve"> -</v>
      </c>
    </row>
    <row r="506" spans="2:9" x14ac:dyDescent="0.25">
      <c r="B506" s="17" t="s">
        <v>785</v>
      </c>
      <c r="C506" s="18" t="s">
        <v>6</v>
      </c>
      <c r="D506" s="18" t="s">
        <v>289</v>
      </c>
      <c r="F506" s="18" t="str">
        <f t="shared" si="22"/>
        <v>Lainnya</v>
      </c>
      <c r="G506" s="18" t="str">
        <f t="shared" si="22"/>
        <v xml:space="preserve"> -</v>
      </c>
      <c r="H506" s="18" t="str">
        <f t="shared" si="22"/>
        <v xml:space="preserve"> -</v>
      </c>
      <c r="I506" s="18" t="str">
        <f t="shared" si="22"/>
        <v xml:space="preserve"> -</v>
      </c>
    </row>
    <row r="507" spans="2:9" x14ac:dyDescent="0.25">
      <c r="B507" s="17" t="s">
        <v>786</v>
      </c>
      <c r="C507" s="18" t="s">
        <v>6</v>
      </c>
      <c r="D507" s="18" t="s">
        <v>291</v>
      </c>
      <c r="F507" s="18" t="str">
        <f t="shared" si="22"/>
        <v xml:space="preserve"> -</v>
      </c>
      <c r="G507" s="18" t="str">
        <f t="shared" si="22"/>
        <v xml:space="preserve"> -</v>
      </c>
      <c r="H507" s="18" t="str">
        <f t="shared" si="22"/>
        <v>Lainnya</v>
      </c>
      <c r="I507" s="18" t="str">
        <f t="shared" si="22"/>
        <v xml:space="preserve"> -</v>
      </c>
    </row>
    <row r="508" spans="2:9" x14ac:dyDescent="0.25">
      <c r="B508" s="17" t="s">
        <v>787</v>
      </c>
      <c r="C508" s="18" t="s">
        <v>290</v>
      </c>
      <c r="D508" s="18" t="s">
        <v>290</v>
      </c>
      <c r="F508" s="18" t="str">
        <f t="shared" si="22"/>
        <v xml:space="preserve"> -</v>
      </c>
      <c r="G508" s="18" t="str">
        <f t="shared" si="22"/>
        <v xml:space="preserve"> - </v>
      </c>
      <c r="H508" s="18" t="str">
        <f t="shared" si="22"/>
        <v xml:space="preserve"> -</v>
      </c>
      <c r="I508" s="18" t="str">
        <f t="shared" si="22"/>
        <v xml:space="preserve"> -</v>
      </c>
    </row>
    <row r="509" spans="2:9" x14ac:dyDescent="0.25">
      <c r="B509" s="17" t="s">
        <v>788</v>
      </c>
      <c r="C509" s="18" t="s">
        <v>6</v>
      </c>
      <c r="D509" s="18" t="s">
        <v>291</v>
      </c>
      <c r="F509" s="18" t="str">
        <f t="shared" si="22"/>
        <v xml:space="preserve"> -</v>
      </c>
      <c r="G509" s="18" t="str">
        <f t="shared" si="22"/>
        <v xml:space="preserve"> -</v>
      </c>
      <c r="H509" s="18" t="str">
        <f t="shared" si="22"/>
        <v>Lainnya</v>
      </c>
      <c r="I509" s="18" t="str">
        <f t="shared" si="22"/>
        <v xml:space="preserve"> -</v>
      </c>
    </row>
    <row r="510" spans="2:9" x14ac:dyDescent="0.25">
      <c r="B510" s="17" t="s">
        <v>789</v>
      </c>
      <c r="C510" s="18" t="s">
        <v>6</v>
      </c>
      <c r="D510" s="18" t="s">
        <v>290</v>
      </c>
      <c r="F510" s="18" t="str">
        <f t="shared" si="22"/>
        <v xml:space="preserve"> -</v>
      </c>
      <c r="G510" s="18" t="str">
        <f t="shared" si="22"/>
        <v>Lainnya</v>
      </c>
      <c r="H510" s="18" t="str">
        <f t="shared" si="22"/>
        <v xml:space="preserve"> -</v>
      </c>
      <c r="I510" s="18" t="str">
        <f t="shared" si="22"/>
        <v xml:space="preserve"> -</v>
      </c>
    </row>
    <row r="511" spans="2:9" x14ac:dyDescent="0.25">
      <c r="B511" s="17" t="s">
        <v>790</v>
      </c>
      <c r="C511" s="18" t="s">
        <v>290</v>
      </c>
      <c r="D511" s="18" t="s">
        <v>291</v>
      </c>
      <c r="F511" s="18" t="str">
        <f t="shared" si="22"/>
        <v xml:space="preserve"> -</v>
      </c>
      <c r="G511" s="18" t="str">
        <f t="shared" si="22"/>
        <v xml:space="preserve"> -</v>
      </c>
      <c r="H511" s="18" t="str">
        <f t="shared" si="22"/>
        <v>Jagung</v>
      </c>
      <c r="I511" s="18" t="str">
        <f t="shared" si="22"/>
        <v xml:space="preserve"> -</v>
      </c>
    </row>
    <row r="512" spans="2:9" x14ac:dyDescent="0.25">
      <c r="B512" s="17" t="s">
        <v>791</v>
      </c>
      <c r="C512" s="18" t="s">
        <v>289</v>
      </c>
      <c r="D512" s="18" t="s">
        <v>290</v>
      </c>
      <c r="F512" s="18" t="str">
        <f t="shared" si="22"/>
        <v xml:space="preserve"> -</v>
      </c>
      <c r="G512" s="18" t="str">
        <f t="shared" si="22"/>
        <v>Padi</v>
      </c>
      <c r="H512" s="18" t="str">
        <f t="shared" si="22"/>
        <v xml:space="preserve"> -</v>
      </c>
      <c r="I512" s="18" t="str">
        <f t="shared" si="22"/>
        <v xml:space="preserve"> -</v>
      </c>
    </row>
    <row r="513" spans="2:9" x14ac:dyDescent="0.25">
      <c r="B513" s="17" t="s">
        <v>792</v>
      </c>
      <c r="C513" s="18" t="s">
        <v>291</v>
      </c>
      <c r="D513" s="18" t="s">
        <v>291</v>
      </c>
      <c r="F513" s="18" t="str">
        <f t="shared" si="22"/>
        <v xml:space="preserve"> -</v>
      </c>
      <c r="G513" s="18" t="str">
        <f t="shared" si="22"/>
        <v xml:space="preserve"> -</v>
      </c>
      <c r="H513" s="18" t="str">
        <f t="shared" si="22"/>
        <v xml:space="preserve"> - </v>
      </c>
      <c r="I513" s="18" t="str">
        <f t="shared" si="22"/>
        <v xml:space="preserve"> -</v>
      </c>
    </row>
    <row r="514" spans="2:9" x14ac:dyDescent="0.25">
      <c r="B514" s="17" t="s">
        <v>793</v>
      </c>
      <c r="C514" s="18" t="s">
        <v>290</v>
      </c>
      <c r="D514" s="18" t="s">
        <v>289</v>
      </c>
      <c r="F514" s="18" t="str">
        <f t="shared" si="22"/>
        <v>Jagung</v>
      </c>
      <c r="G514" s="18" t="str">
        <f t="shared" si="22"/>
        <v xml:space="preserve"> -</v>
      </c>
      <c r="H514" s="18" t="str">
        <f t="shared" si="22"/>
        <v xml:space="preserve"> -</v>
      </c>
      <c r="I514" s="18" t="str">
        <f t="shared" si="22"/>
        <v xml:space="preserve"> -</v>
      </c>
    </row>
    <row r="515" spans="2:9" x14ac:dyDescent="0.25">
      <c r="B515" s="17" t="s">
        <v>794</v>
      </c>
      <c r="C515" s="18" t="s">
        <v>289</v>
      </c>
      <c r="D515" s="18" t="s">
        <v>291</v>
      </c>
      <c r="F515" s="18" t="str">
        <f t="shared" si="22"/>
        <v xml:space="preserve"> -</v>
      </c>
      <c r="G515" s="18" t="str">
        <f t="shared" si="22"/>
        <v xml:space="preserve"> -</v>
      </c>
      <c r="H515" s="18" t="str">
        <f t="shared" si="22"/>
        <v>Padi</v>
      </c>
      <c r="I515" s="18" t="str">
        <f t="shared" si="22"/>
        <v xml:space="preserve"> -</v>
      </c>
    </row>
    <row r="516" spans="2:9" x14ac:dyDescent="0.25">
      <c r="B516" s="17" t="s">
        <v>795</v>
      </c>
      <c r="C516" s="18" t="s">
        <v>291</v>
      </c>
      <c r="D516" s="18" t="s">
        <v>6</v>
      </c>
      <c r="F516" s="18" t="str">
        <f t="shared" si="22"/>
        <v xml:space="preserve"> -</v>
      </c>
      <c r="G516" s="18" t="str">
        <f t="shared" si="22"/>
        <v xml:space="preserve"> -</v>
      </c>
      <c r="H516" s="18" t="str">
        <f t="shared" si="22"/>
        <v xml:space="preserve"> -</v>
      </c>
      <c r="I516" s="18" t="str">
        <f t="shared" si="22"/>
        <v>Kacang</v>
      </c>
    </row>
    <row r="517" spans="2:9" x14ac:dyDescent="0.25">
      <c r="B517" s="17" t="s">
        <v>796</v>
      </c>
      <c r="C517" s="18" t="s">
        <v>291</v>
      </c>
      <c r="D517" s="18" t="s">
        <v>290</v>
      </c>
      <c r="F517" s="18" t="str">
        <f t="shared" si="22"/>
        <v xml:space="preserve"> -</v>
      </c>
      <c r="G517" s="18" t="str">
        <f t="shared" si="22"/>
        <v>Kacang</v>
      </c>
      <c r="H517" s="18" t="str">
        <f t="shared" si="22"/>
        <v xml:space="preserve"> -</v>
      </c>
      <c r="I517" s="18" t="str">
        <f t="shared" si="22"/>
        <v xml:space="preserve"> -</v>
      </c>
    </row>
    <row r="518" spans="2:9" x14ac:dyDescent="0.25">
      <c r="B518" s="17" t="s">
        <v>797</v>
      </c>
      <c r="C518" s="18" t="s">
        <v>289</v>
      </c>
      <c r="D518" s="18" t="s">
        <v>291</v>
      </c>
      <c r="F518" s="18" t="str">
        <f t="shared" si="22"/>
        <v xml:space="preserve"> -</v>
      </c>
      <c r="G518" s="18" t="str">
        <f t="shared" si="22"/>
        <v xml:space="preserve"> -</v>
      </c>
      <c r="H518" s="18" t="str">
        <f t="shared" si="22"/>
        <v>Padi</v>
      </c>
      <c r="I518" s="18" t="str">
        <f t="shared" si="22"/>
        <v xml:space="preserve"> -</v>
      </c>
    </row>
    <row r="519" spans="2:9" x14ac:dyDescent="0.25">
      <c r="B519" s="17" t="s">
        <v>798</v>
      </c>
      <c r="C519" s="18" t="s">
        <v>289</v>
      </c>
      <c r="D519" s="18" t="s">
        <v>289</v>
      </c>
      <c r="F519" s="18" t="str">
        <f t="shared" si="22"/>
        <v xml:space="preserve"> - </v>
      </c>
      <c r="G519" s="18" t="str">
        <f t="shared" si="22"/>
        <v xml:space="preserve"> -</v>
      </c>
      <c r="H519" s="18" t="str">
        <f t="shared" si="22"/>
        <v xml:space="preserve"> -</v>
      </c>
      <c r="I519" s="18" t="str">
        <f t="shared" si="22"/>
        <v xml:space="preserve"> -</v>
      </c>
    </row>
    <row r="520" spans="2:9" x14ac:dyDescent="0.25">
      <c r="B520" s="17" t="s">
        <v>799</v>
      </c>
      <c r="C520" s="18" t="s">
        <v>6</v>
      </c>
      <c r="D520" s="18" t="s">
        <v>291</v>
      </c>
      <c r="F520" s="18" t="str">
        <f t="shared" si="22"/>
        <v xml:space="preserve"> -</v>
      </c>
      <c r="G520" s="18" t="str">
        <f t="shared" si="22"/>
        <v xml:space="preserve"> -</v>
      </c>
      <c r="H520" s="18" t="str">
        <f t="shared" si="22"/>
        <v>Lainnya</v>
      </c>
      <c r="I520" s="18" t="str">
        <f t="shared" si="22"/>
        <v xml:space="preserve"> -</v>
      </c>
    </row>
    <row r="521" spans="2:9" x14ac:dyDescent="0.25">
      <c r="B521" s="17" t="s">
        <v>800</v>
      </c>
      <c r="C521" s="18" t="s">
        <v>290</v>
      </c>
      <c r="D521" s="18" t="s">
        <v>290</v>
      </c>
      <c r="F521" s="18" t="str">
        <f t="shared" si="22"/>
        <v xml:space="preserve"> -</v>
      </c>
      <c r="G521" s="18" t="str">
        <f t="shared" si="22"/>
        <v xml:space="preserve"> - </v>
      </c>
      <c r="H521" s="18" t="str">
        <f t="shared" si="22"/>
        <v xml:space="preserve"> -</v>
      </c>
      <c r="I521" s="18" t="str">
        <f t="shared" si="22"/>
        <v xml:space="preserve"> -</v>
      </c>
    </row>
    <row r="522" spans="2:9" x14ac:dyDescent="0.25">
      <c r="B522" s="17" t="s">
        <v>801</v>
      </c>
      <c r="C522" s="18" t="s">
        <v>6</v>
      </c>
      <c r="D522" s="18" t="s">
        <v>289</v>
      </c>
      <c r="F522" s="18" t="str">
        <f t="shared" si="22"/>
        <v>Lainnya</v>
      </c>
      <c r="G522" s="18" t="str">
        <f t="shared" si="22"/>
        <v xml:space="preserve"> -</v>
      </c>
      <c r="H522" s="18" t="str">
        <f t="shared" si="22"/>
        <v xml:space="preserve"> -</v>
      </c>
      <c r="I522" s="18" t="str">
        <f t="shared" si="22"/>
        <v xml:space="preserve"> -</v>
      </c>
    </row>
    <row r="523" spans="2:9" x14ac:dyDescent="0.25">
      <c r="B523" s="17" t="s">
        <v>802</v>
      </c>
      <c r="C523" s="18" t="s">
        <v>289</v>
      </c>
      <c r="D523" s="18" t="s">
        <v>290</v>
      </c>
      <c r="F523" s="18" t="str">
        <f t="shared" si="22"/>
        <v xml:space="preserve"> -</v>
      </c>
      <c r="G523" s="18" t="str">
        <f t="shared" si="22"/>
        <v>Padi</v>
      </c>
      <c r="H523" s="18" t="str">
        <f t="shared" si="22"/>
        <v xml:space="preserve"> -</v>
      </c>
      <c r="I523" s="18" t="str">
        <f t="shared" si="22"/>
        <v xml:space="preserve"> -</v>
      </c>
    </row>
    <row r="524" spans="2:9" x14ac:dyDescent="0.25">
      <c r="B524" s="17" t="s">
        <v>803</v>
      </c>
      <c r="C524" s="18" t="s">
        <v>289</v>
      </c>
      <c r="D524" s="18" t="s">
        <v>289</v>
      </c>
      <c r="F524" s="18" t="str">
        <f t="shared" si="22"/>
        <v xml:space="preserve"> - </v>
      </c>
      <c r="G524" s="18" t="str">
        <f t="shared" si="22"/>
        <v xml:space="preserve"> -</v>
      </c>
      <c r="H524" s="18" t="str">
        <f t="shared" si="22"/>
        <v xml:space="preserve"> -</v>
      </c>
      <c r="I524" s="18" t="str">
        <f t="shared" si="22"/>
        <v xml:space="preserve"> -</v>
      </c>
    </row>
    <row r="525" spans="2:9" x14ac:dyDescent="0.25">
      <c r="B525" s="17" t="s">
        <v>804</v>
      </c>
      <c r="C525" s="18" t="s">
        <v>291</v>
      </c>
      <c r="D525" s="18" t="s">
        <v>289</v>
      </c>
      <c r="F525" s="18" t="str">
        <f t="shared" si="22"/>
        <v>Kacang</v>
      </c>
      <c r="G525" s="18" t="str">
        <f t="shared" si="22"/>
        <v xml:space="preserve"> -</v>
      </c>
      <c r="H525" s="18" t="str">
        <f t="shared" si="22"/>
        <v xml:space="preserve"> -</v>
      </c>
      <c r="I525" s="18" t="str">
        <f t="shared" si="22"/>
        <v xml:space="preserve"> -</v>
      </c>
    </row>
    <row r="526" spans="2:9" x14ac:dyDescent="0.25">
      <c r="B526" s="17" t="s">
        <v>805</v>
      </c>
      <c r="C526" s="18" t="s">
        <v>290</v>
      </c>
      <c r="D526" s="18" t="s">
        <v>6</v>
      </c>
      <c r="F526" s="18" t="str">
        <f t="shared" si="22"/>
        <v xml:space="preserve"> -</v>
      </c>
      <c r="G526" s="18" t="str">
        <f t="shared" si="22"/>
        <v xml:space="preserve"> -</v>
      </c>
      <c r="H526" s="18" t="str">
        <f t="shared" si="22"/>
        <v xml:space="preserve"> -</v>
      </c>
      <c r="I526" s="18" t="str">
        <f t="shared" si="22"/>
        <v>Jagung</v>
      </c>
    </row>
    <row r="527" spans="2:9" x14ac:dyDescent="0.25">
      <c r="B527" s="17" t="s">
        <v>806</v>
      </c>
      <c r="C527" s="18" t="s">
        <v>291</v>
      </c>
      <c r="D527" s="18" t="s">
        <v>6</v>
      </c>
      <c r="F527" s="18" t="str">
        <f t="shared" si="22"/>
        <v xml:space="preserve"> -</v>
      </c>
      <c r="G527" s="18" t="str">
        <f t="shared" si="22"/>
        <v xml:space="preserve"> -</v>
      </c>
      <c r="H527" s="18" t="str">
        <f t="shared" si="22"/>
        <v xml:space="preserve"> -</v>
      </c>
      <c r="I527" s="18" t="str">
        <f t="shared" si="22"/>
        <v>Kacang</v>
      </c>
    </row>
    <row r="528" spans="2:9" x14ac:dyDescent="0.25">
      <c r="B528" s="17" t="s">
        <v>807</v>
      </c>
      <c r="C528" s="18" t="s">
        <v>291</v>
      </c>
      <c r="D528" s="18" t="s">
        <v>289</v>
      </c>
      <c r="F528" s="18" t="str">
        <f t="shared" si="22"/>
        <v>Kacang</v>
      </c>
      <c r="G528" s="18" t="str">
        <f t="shared" si="22"/>
        <v xml:space="preserve"> -</v>
      </c>
      <c r="H528" s="18" t="str">
        <f t="shared" si="22"/>
        <v xml:space="preserve"> -</v>
      </c>
      <c r="I528" s="18" t="str">
        <f t="shared" si="22"/>
        <v xml:space="preserve"> -</v>
      </c>
    </row>
    <row r="529" spans="2:9" x14ac:dyDescent="0.25">
      <c r="B529" s="17" t="s">
        <v>808</v>
      </c>
      <c r="C529" s="18" t="s">
        <v>290</v>
      </c>
      <c r="D529" s="18" t="s">
        <v>6</v>
      </c>
      <c r="F529" s="18" t="str">
        <f t="shared" si="22"/>
        <v xml:space="preserve"> -</v>
      </c>
      <c r="G529" s="18" t="str">
        <f t="shared" si="22"/>
        <v xml:space="preserve"> -</v>
      </c>
      <c r="H529" s="18" t="str">
        <f t="shared" si="22"/>
        <v xml:space="preserve"> -</v>
      </c>
      <c r="I529" s="18" t="str">
        <f t="shared" si="22"/>
        <v>Jagung</v>
      </c>
    </row>
    <row r="530" spans="2:9" x14ac:dyDescent="0.25">
      <c r="B530" s="17" t="s">
        <v>809</v>
      </c>
      <c r="C530" s="18" t="s">
        <v>289</v>
      </c>
      <c r="D530" s="18" t="s">
        <v>291</v>
      </c>
      <c r="F530" s="18" t="str">
        <f t="shared" si="22"/>
        <v xml:space="preserve"> -</v>
      </c>
      <c r="G530" s="18" t="str">
        <f t="shared" si="22"/>
        <v xml:space="preserve"> -</v>
      </c>
      <c r="H530" s="18" t="str">
        <f t="shared" si="22"/>
        <v>Padi</v>
      </c>
      <c r="I530" s="18" t="str">
        <f t="shared" si="22"/>
        <v xml:space="preserve"> -</v>
      </c>
    </row>
    <row r="531" spans="2:9" x14ac:dyDescent="0.25">
      <c r="B531" s="17" t="s">
        <v>810</v>
      </c>
      <c r="C531" s="18" t="s">
        <v>289</v>
      </c>
      <c r="D531" s="18" t="s">
        <v>290</v>
      </c>
      <c r="F531" s="18" t="str">
        <f t="shared" si="22"/>
        <v xml:space="preserve"> -</v>
      </c>
      <c r="G531" s="18" t="str">
        <f t="shared" si="22"/>
        <v>Padi</v>
      </c>
      <c r="H531" s="18" t="str">
        <f t="shared" si="22"/>
        <v xml:space="preserve"> -</v>
      </c>
      <c r="I531" s="18" t="str">
        <f t="shared" si="22"/>
        <v xml:space="preserve"> -</v>
      </c>
    </row>
    <row r="532" spans="2:9" x14ac:dyDescent="0.25">
      <c r="B532" s="17" t="s">
        <v>811</v>
      </c>
      <c r="C532" s="18" t="s">
        <v>290</v>
      </c>
      <c r="D532" s="18" t="s">
        <v>289</v>
      </c>
      <c r="F532" s="18" t="str">
        <f t="shared" si="22"/>
        <v>Jagung</v>
      </c>
      <c r="G532" s="18" t="str">
        <f t="shared" si="22"/>
        <v xml:space="preserve"> -</v>
      </c>
      <c r="H532" s="18" t="str">
        <f t="shared" si="22"/>
        <v xml:space="preserve"> -</v>
      </c>
      <c r="I532" s="18" t="str">
        <f t="shared" si="22"/>
        <v xml:space="preserve"> -</v>
      </c>
    </row>
    <row r="533" spans="2:9" x14ac:dyDescent="0.25">
      <c r="B533" s="17" t="s">
        <v>812</v>
      </c>
      <c r="C533" s="18" t="s">
        <v>291</v>
      </c>
      <c r="D533" s="18" t="s">
        <v>289</v>
      </c>
      <c r="F533" s="18" t="str">
        <f t="shared" si="22"/>
        <v>Kacang</v>
      </c>
      <c r="G533" s="18" t="str">
        <f t="shared" si="22"/>
        <v xml:space="preserve"> -</v>
      </c>
      <c r="H533" s="18" t="str">
        <f t="shared" si="22"/>
        <v xml:space="preserve"> -</v>
      </c>
      <c r="I533" s="18" t="str">
        <f t="shared" si="22"/>
        <v xml:space="preserve"> -</v>
      </c>
    </row>
    <row r="534" spans="2:9" x14ac:dyDescent="0.25">
      <c r="B534" s="17" t="s">
        <v>813</v>
      </c>
      <c r="C534" s="18" t="s">
        <v>6</v>
      </c>
      <c r="D534" s="18" t="s">
        <v>289</v>
      </c>
      <c r="F534" s="18" t="str">
        <f t="shared" si="22"/>
        <v>Lainnya</v>
      </c>
      <c r="G534" s="18" t="str">
        <f t="shared" si="22"/>
        <v xml:space="preserve"> -</v>
      </c>
      <c r="H534" s="18" t="str">
        <f t="shared" si="22"/>
        <v xml:space="preserve"> -</v>
      </c>
      <c r="I534" s="18" t="str">
        <f t="shared" si="22"/>
        <v xml:space="preserve"> -</v>
      </c>
    </row>
    <row r="535" spans="2:9" x14ac:dyDescent="0.25">
      <c r="B535" s="17" t="s">
        <v>814</v>
      </c>
      <c r="C535" s="18" t="s">
        <v>290</v>
      </c>
      <c r="D535" s="18" t="s">
        <v>291</v>
      </c>
      <c r="F535" s="18" t="str">
        <f t="shared" si="22"/>
        <v xml:space="preserve"> -</v>
      </c>
      <c r="G535" s="18" t="str">
        <f t="shared" si="22"/>
        <v xml:space="preserve"> -</v>
      </c>
      <c r="H535" s="18" t="str">
        <f t="shared" si="22"/>
        <v>Jagung</v>
      </c>
      <c r="I535" s="18" t="str">
        <f t="shared" si="22"/>
        <v xml:space="preserve"> -</v>
      </c>
    </row>
    <row r="536" spans="2:9" x14ac:dyDescent="0.25">
      <c r="B536" s="17" t="s">
        <v>815</v>
      </c>
      <c r="C536" s="18" t="s">
        <v>289</v>
      </c>
      <c r="D536" s="18" t="s">
        <v>290</v>
      </c>
      <c r="F536" s="18" t="str">
        <f t="shared" si="22"/>
        <v xml:space="preserve"> -</v>
      </c>
      <c r="G536" s="18" t="str">
        <f t="shared" si="22"/>
        <v>Padi</v>
      </c>
      <c r="H536" s="18" t="str">
        <f t="shared" si="22"/>
        <v xml:space="preserve"> -</v>
      </c>
      <c r="I536" s="18" t="str">
        <f t="shared" si="22"/>
        <v xml:space="preserve"> -</v>
      </c>
    </row>
    <row r="537" spans="2:9" x14ac:dyDescent="0.25">
      <c r="B537" s="17" t="s">
        <v>816</v>
      </c>
      <c r="C537" s="18" t="s">
        <v>290</v>
      </c>
      <c r="D537" s="18" t="s">
        <v>291</v>
      </c>
      <c r="F537" s="18" t="str">
        <f t="shared" si="22"/>
        <v xml:space="preserve"> -</v>
      </c>
      <c r="G537" s="18" t="str">
        <f t="shared" si="22"/>
        <v xml:space="preserve"> -</v>
      </c>
      <c r="H537" s="18" t="str">
        <f t="shared" si="22"/>
        <v>Jagung</v>
      </c>
      <c r="I537" s="18" t="str">
        <f t="shared" si="22"/>
        <v xml:space="preserve"> -</v>
      </c>
    </row>
    <row r="538" spans="2:9" x14ac:dyDescent="0.25">
      <c r="B538" s="17" t="s">
        <v>817</v>
      </c>
      <c r="C538" s="18" t="s">
        <v>289</v>
      </c>
      <c r="D538" s="18" t="s">
        <v>6</v>
      </c>
      <c r="F538" s="18" t="str">
        <f t="shared" si="22"/>
        <v xml:space="preserve"> -</v>
      </c>
      <c r="G538" s="18" t="str">
        <f t="shared" si="22"/>
        <v xml:space="preserve"> -</v>
      </c>
      <c r="H538" s="18" t="str">
        <f t="shared" si="22"/>
        <v xml:space="preserve"> -</v>
      </c>
      <c r="I538" s="18" t="str">
        <f t="shared" si="22"/>
        <v>Padi</v>
      </c>
    </row>
    <row r="539" spans="2:9" x14ac:dyDescent="0.25">
      <c r="B539" s="17" t="s">
        <v>818</v>
      </c>
      <c r="C539" s="18" t="s">
        <v>289</v>
      </c>
      <c r="D539" s="18" t="s">
        <v>291</v>
      </c>
      <c r="F539" s="18" t="str">
        <f t="shared" si="22"/>
        <v xml:space="preserve"> -</v>
      </c>
      <c r="G539" s="18" t="str">
        <f t="shared" si="22"/>
        <v xml:space="preserve"> -</v>
      </c>
      <c r="H539" s="18" t="str">
        <f t="shared" si="22"/>
        <v>Padi</v>
      </c>
      <c r="I539" s="18" t="str">
        <f t="shared" si="22"/>
        <v xml:space="preserve"> -</v>
      </c>
    </row>
    <row r="540" spans="2:9" x14ac:dyDescent="0.25">
      <c r="B540" s="17" t="s">
        <v>819</v>
      </c>
      <c r="C540" s="18" t="s">
        <v>289</v>
      </c>
      <c r="D540" s="18" t="s">
        <v>289</v>
      </c>
      <c r="F540" s="18" t="str">
        <f t="shared" si="22"/>
        <v xml:space="preserve"> - </v>
      </c>
      <c r="G540" s="18" t="str">
        <f t="shared" si="22"/>
        <v xml:space="preserve"> -</v>
      </c>
      <c r="H540" s="18" t="str">
        <f t="shared" si="22"/>
        <v xml:space="preserve"> -</v>
      </c>
      <c r="I540" s="18" t="str">
        <f t="shared" si="22"/>
        <v xml:space="preserve"> -</v>
      </c>
    </row>
    <row r="541" spans="2:9" x14ac:dyDescent="0.25">
      <c r="B541" s="17" t="s">
        <v>820</v>
      </c>
      <c r="C541" s="18" t="s">
        <v>290</v>
      </c>
      <c r="D541" s="18" t="s">
        <v>289</v>
      </c>
      <c r="F541" s="18" t="str">
        <f t="shared" si="22"/>
        <v>Jagung</v>
      </c>
      <c r="G541" s="18" t="str">
        <f t="shared" si="22"/>
        <v xml:space="preserve"> -</v>
      </c>
      <c r="H541" s="18" t="str">
        <f t="shared" si="22"/>
        <v xml:space="preserve"> -</v>
      </c>
      <c r="I541" s="18" t="str">
        <f t="shared" si="22"/>
        <v xml:space="preserve"> -</v>
      </c>
    </row>
    <row r="542" spans="2:9" x14ac:dyDescent="0.25">
      <c r="B542" s="17" t="s">
        <v>821</v>
      </c>
      <c r="C542" s="18" t="s">
        <v>290</v>
      </c>
      <c r="D542" s="18" t="s">
        <v>289</v>
      </c>
      <c r="F542" s="18" t="str">
        <f t="shared" si="22"/>
        <v>Jagung</v>
      </c>
      <c r="G542" s="18" t="str">
        <f t="shared" si="22"/>
        <v xml:space="preserve"> -</v>
      </c>
      <c r="H542" s="18" t="str">
        <f t="shared" si="22"/>
        <v xml:space="preserve"> -</v>
      </c>
      <c r="I542" s="18" t="str">
        <f t="shared" si="22"/>
        <v xml:space="preserve"> -</v>
      </c>
    </row>
    <row r="543" spans="2:9" x14ac:dyDescent="0.25">
      <c r="B543" s="17" t="s">
        <v>822</v>
      </c>
      <c r="C543" s="18" t="s">
        <v>290</v>
      </c>
      <c r="D543" s="18" t="s">
        <v>289</v>
      </c>
      <c r="F543" s="18" t="str">
        <f t="shared" si="22"/>
        <v>Jagung</v>
      </c>
      <c r="G543" s="18" t="str">
        <f t="shared" si="22"/>
        <v xml:space="preserve"> -</v>
      </c>
      <c r="H543" s="18" t="str">
        <f t="shared" si="22"/>
        <v xml:space="preserve"> -</v>
      </c>
      <c r="I543" s="18" t="str">
        <f t="shared" si="22"/>
        <v xml:space="preserve"> -</v>
      </c>
    </row>
    <row r="544" spans="2:9" x14ac:dyDescent="0.25">
      <c r="B544" s="17" t="s">
        <v>823</v>
      </c>
      <c r="C544" s="18" t="s">
        <v>291</v>
      </c>
      <c r="D544" s="18" t="s">
        <v>289</v>
      </c>
      <c r="F544" s="18" t="str">
        <f t="shared" si="22"/>
        <v>Kacang</v>
      </c>
      <c r="G544" s="18" t="str">
        <f t="shared" si="22"/>
        <v xml:space="preserve"> -</v>
      </c>
      <c r="H544" s="18" t="str">
        <f t="shared" si="22"/>
        <v xml:space="preserve"> -</v>
      </c>
      <c r="I544" s="18" t="str">
        <f t="shared" si="22"/>
        <v xml:space="preserve"> -</v>
      </c>
    </row>
    <row r="545" spans="2:9" x14ac:dyDescent="0.25">
      <c r="B545" s="17" t="s">
        <v>824</v>
      </c>
      <c r="C545" s="18" t="s">
        <v>290</v>
      </c>
      <c r="D545" s="18" t="s">
        <v>290</v>
      </c>
      <c r="F545" s="18" t="str">
        <f t="shared" si="22"/>
        <v xml:space="preserve"> -</v>
      </c>
      <c r="G545" s="18" t="str">
        <f t="shared" si="22"/>
        <v xml:space="preserve"> - </v>
      </c>
      <c r="H545" s="18" t="str">
        <f t="shared" si="22"/>
        <v xml:space="preserve"> -</v>
      </c>
      <c r="I545" s="18" t="str">
        <f t="shared" si="22"/>
        <v xml:space="preserve"> -</v>
      </c>
    </row>
    <row r="546" spans="2:9" x14ac:dyDescent="0.25">
      <c r="B546" s="17" t="s">
        <v>825</v>
      </c>
      <c r="C546" s="18" t="s">
        <v>6</v>
      </c>
      <c r="D546" s="18" t="s">
        <v>289</v>
      </c>
      <c r="F546" s="18" t="str">
        <f t="shared" si="22"/>
        <v>Lainnya</v>
      </c>
      <c r="G546" s="18" t="str">
        <f t="shared" si="22"/>
        <v xml:space="preserve"> -</v>
      </c>
      <c r="H546" s="18" t="str">
        <f t="shared" si="22"/>
        <v xml:space="preserve"> -</v>
      </c>
      <c r="I546" s="18" t="str">
        <f t="shared" si="22"/>
        <v xml:space="preserve"> -</v>
      </c>
    </row>
    <row r="547" spans="2:9" x14ac:dyDescent="0.25">
      <c r="B547" s="17" t="s">
        <v>826</v>
      </c>
      <c r="C547" s="18" t="s">
        <v>290</v>
      </c>
      <c r="D547" s="18" t="s">
        <v>289</v>
      </c>
      <c r="F547" s="18" t="str">
        <f t="shared" si="22"/>
        <v>Jagung</v>
      </c>
      <c r="G547" s="18" t="str">
        <f t="shared" si="22"/>
        <v xml:space="preserve"> -</v>
      </c>
      <c r="H547" s="18" t="str">
        <f t="shared" si="22"/>
        <v xml:space="preserve"> -</v>
      </c>
      <c r="I547" s="18" t="str">
        <f t="shared" si="22"/>
        <v xml:space="preserve"> -</v>
      </c>
    </row>
    <row r="548" spans="2:9" x14ac:dyDescent="0.25">
      <c r="B548" s="17" t="s">
        <v>827</v>
      </c>
      <c r="C548" s="18" t="s">
        <v>290</v>
      </c>
      <c r="D548" s="18" t="s">
        <v>289</v>
      </c>
      <c r="F548" s="18" t="str">
        <f t="shared" si="22"/>
        <v>Jagung</v>
      </c>
      <c r="G548" s="18" t="str">
        <f t="shared" si="22"/>
        <v xml:space="preserve"> -</v>
      </c>
      <c r="H548" s="18" t="str">
        <f t="shared" si="22"/>
        <v xml:space="preserve"> -</v>
      </c>
      <c r="I548" s="18" t="str">
        <f t="shared" si="22"/>
        <v xml:space="preserve"> -</v>
      </c>
    </row>
    <row r="549" spans="2:9" x14ac:dyDescent="0.25">
      <c r="B549" s="17" t="s">
        <v>828</v>
      </c>
      <c r="C549" s="18" t="s">
        <v>289</v>
      </c>
      <c r="D549" s="18" t="s">
        <v>291</v>
      </c>
      <c r="F549" s="18" t="str">
        <f t="shared" si="22"/>
        <v xml:space="preserve"> -</v>
      </c>
      <c r="G549" s="18" t="str">
        <f t="shared" si="22"/>
        <v xml:space="preserve"> -</v>
      </c>
      <c r="H549" s="18" t="str">
        <f t="shared" si="22"/>
        <v>Padi</v>
      </c>
      <c r="I549" s="18" t="str">
        <f t="shared" si="22"/>
        <v xml:space="preserve"> -</v>
      </c>
    </row>
    <row r="550" spans="2:9" x14ac:dyDescent="0.25">
      <c r="B550" s="17" t="s">
        <v>829</v>
      </c>
      <c r="C550" s="18" t="s">
        <v>290</v>
      </c>
      <c r="D550" s="18" t="s">
        <v>291</v>
      </c>
      <c r="F550" s="18" t="str">
        <f t="shared" si="22"/>
        <v xml:space="preserve"> -</v>
      </c>
      <c r="G550" s="18" t="str">
        <f t="shared" si="22"/>
        <v xml:space="preserve"> -</v>
      </c>
      <c r="H550" s="18" t="str">
        <f t="shared" si="22"/>
        <v>Jagung</v>
      </c>
      <c r="I550" s="18" t="str">
        <f t="shared" si="22"/>
        <v xml:space="preserve"> -</v>
      </c>
    </row>
    <row r="551" spans="2:9" x14ac:dyDescent="0.25">
      <c r="B551" s="17" t="s">
        <v>830</v>
      </c>
      <c r="C551" s="18" t="s">
        <v>289</v>
      </c>
      <c r="D551" s="18" t="s">
        <v>6</v>
      </c>
      <c r="F551" s="18" t="str">
        <f t="shared" si="22"/>
        <v xml:space="preserve"> -</v>
      </c>
      <c r="G551" s="18" t="str">
        <f t="shared" si="22"/>
        <v xml:space="preserve"> -</v>
      </c>
      <c r="H551" s="18" t="str">
        <f t="shared" si="22"/>
        <v xml:space="preserve"> -</v>
      </c>
      <c r="I551" s="18" t="str">
        <f t="shared" si="22"/>
        <v>Padi</v>
      </c>
    </row>
    <row r="552" spans="2:9" x14ac:dyDescent="0.25">
      <c r="B552" s="17" t="s">
        <v>831</v>
      </c>
      <c r="C552" s="18" t="s">
        <v>289</v>
      </c>
      <c r="D552" s="18" t="s">
        <v>6</v>
      </c>
      <c r="F552" s="18" t="str">
        <f t="shared" si="22"/>
        <v xml:space="preserve"> -</v>
      </c>
      <c r="G552" s="18" t="str">
        <f t="shared" si="22"/>
        <v xml:space="preserve"> -</v>
      </c>
      <c r="H552" s="18" t="str">
        <f t="shared" si="22"/>
        <v xml:space="preserve"> -</v>
      </c>
      <c r="I552" s="18" t="str">
        <f t="shared" ref="F552:I615" si="23">IF($D552&lt;&gt;I$11," -",IF(AND(I$11=$D552,I$11=$C552)," - ",$C552))</f>
        <v>Padi</v>
      </c>
    </row>
    <row r="553" spans="2:9" x14ac:dyDescent="0.25">
      <c r="B553" s="17" t="s">
        <v>832</v>
      </c>
      <c r="C553" s="18" t="s">
        <v>290</v>
      </c>
      <c r="D553" s="18" t="s">
        <v>290</v>
      </c>
      <c r="F553" s="18" t="str">
        <f t="shared" si="23"/>
        <v xml:space="preserve"> -</v>
      </c>
      <c r="G553" s="18" t="str">
        <f t="shared" si="23"/>
        <v xml:space="preserve"> - </v>
      </c>
      <c r="H553" s="18" t="str">
        <f t="shared" si="23"/>
        <v xml:space="preserve"> -</v>
      </c>
      <c r="I553" s="18" t="str">
        <f t="shared" si="23"/>
        <v xml:space="preserve"> -</v>
      </c>
    </row>
    <row r="554" spans="2:9" x14ac:dyDescent="0.25">
      <c r="B554" s="17" t="s">
        <v>833</v>
      </c>
      <c r="C554" s="18" t="s">
        <v>290</v>
      </c>
      <c r="D554" s="18" t="s">
        <v>6</v>
      </c>
      <c r="F554" s="18" t="str">
        <f t="shared" si="23"/>
        <v xml:space="preserve"> -</v>
      </c>
      <c r="G554" s="18" t="str">
        <f t="shared" si="23"/>
        <v xml:space="preserve"> -</v>
      </c>
      <c r="H554" s="18" t="str">
        <f t="shared" si="23"/>
        <v xml:space="preserve"> -</v>
      </c>
      <c r="I554" s="18" t="str">
        <f t="shared" si="23"/>
        <v>Jagung</v>
      </c>
    </row>
    <row r="555" spans="2:9" x14ac:dyDescent="0.25">
      <c r="B555" s="17" t="s">
        <v>834</v>
      </c>
      <c r="C555" s="18" t="s">
        <v>6</v>
      </c>
      <c r="D555" s="18" t="s">
        <v>6</v>
      </c>
      <c r="F555" s="18" t="str">
        <f t="shared" si="23"/>
        <v xml:space="preserve"> -</v>
      </c>
      <c r="G555" s="18" t="str">
        <f t="shared" si="23"/>
        <v xml:space="preserve"> -</v>
      </c>
      <c r="H555" s="18" t="str">
        <f t="shared" si="23"/>
        <v xml:space="preserve"> -</v>
      </c>
      <c r="I555" s="18" t="str">
        <f t="shared" si="23"/>
        <v xml:space="preserve"> - </v>
      </c>
    </row>
    <row r="556" spans="2:9" x14ac:dyDescent="0.25">
      <c r="B556" s="17" t="s">
        <v>835</v>
      </c>
      <c r="C556" s="18" t="s">
        <v>290</v>
      </c>
      <c r="D556" s="18" t="s">
        <v>290</v>
      </c>
      <c r="F556" s="18" t="str">
        <f t="shared" si="23"/>
        <v xml:space="preserve"> -</v>
      </c>
      <c r="G556" s="18" t="str">
        <f t="shared" si="23"/>
        <v xml:space="preserve"> - </v>
      </c>
      <c r="H556" s="18" t="str">
        <f t="shared" si="23"/>
        <v xml:space="preserve"> -</v>
      </c>
      <c r="I556" s="18" t="str">
        <f t="shared" si="23"/>
        <v xml:space="preserve"> -</v>
      </c>
    </row>
    <row r="557" spans="2:9" x14ac:dyDescent="0.25">
      <c r="B557" s="17" t="s">
        <v>836</v>
      </c>
      <c r="C557" s="18" t="s">
        <v>290</v>
      </c>
      <c r="D557" s="18" t="s">
        <v>289</v>
      </c>
      <c r="F557" s="18" t="str">
        <f t="shared" si="23"/>
        <v>Jagung</v>
      </c>
      <c r="G557" s="18" t="str">
        <f t="shared" si="23"/>
        <v xml:space="preserve"> -</v>
      </c>
      <c r="H557" s="18" t="str">
        <f t="shared" si="23"/>
        <v xml:space="preserve"> -</v>
      </c>
      <c r="I557" s="18" t="str">
        <f t="shared" si="23"/>
        <v xml:space="preserve"> -</v>
      </c>
    </row>
    <row r="558" spans="2:9" x14ac:dyDescent="0.25">
      <c r="B558" s="17" t="s">
        <v>837</v>
      </c>
      <c r="C558" s="18" t="s">
        <v>291</v>
      </c>
      <c r="D558" s="18" t="s">
        <v>291</v>
      </c>
      <c r="F558" s="18" t="str">
        <f t="shared" si="23"/>
        <v xml:space="preserve"> -</v>
      </c>
      <c r="G558" s="18" t="str">
        <f t="shared" si="23"/>
        <v xml:space="preserve"> -</v>
      </c>
      <c r="H558" s="18" t="str">
        <f t="shared" si="23"/>
        <v xml:space="preserve"> - </v>
      </c>
      <c r="I558" s="18" t="str">
        <f t="shared" si="23"/>
        <v xml:space="preserve"> -</v>
      </c>
    </row>
    <row r="559" spans="2:9" x14ac:dyDescent="0.25">
      <c r="B559" s="17" t="s">
        <v>838</v>
      </c>
      <c r="C559" s="18" t="s">
        <v>291</v>
      </c>
      <c r="D559" s="18" t="s">
        <v>290</v>
      </c>
      <c r="F559" s="18" t="str">
        <f t="shared" si="23"/>
        <v xml:space="preserve"> -</v>
      </c>
      <c r="G559" s="18" t="str">
        <f t="shared" si="23"/>
        <v>Kacang</v>
      </c>
      <c r="H559" s="18" t="str">
        <f t="shared" si="23"/>
        <v xml:space="preserve"> -</v>
      </c>
      <c r="I559" s="18" t="str">
        <f t="shared" si="23"/>
        <v xml:space="preserve"> -</v>
      </c>
    </row>
    <row r="560" spans="2:9" x14ac:dyDescent="0.25">
      <c r="B560" s="17" t="s">
        <v>839</v>
      </c>
      <c r="C560" s="18" t="s">
        <v>6</v>
      </c>
      <c r="D560" s="18" t="s">
        <v>289</v>
      </c>
      <c r="F560" s="18" t="str">
        <f t="shared" si="23"/>
        <v>Lainnya</v>
      </c>
      <c r="G560" s="18" t="str">
        <f t="shared" si="23"/>
        <v xml:space="preserve"> -</v>
      </c>
      <c r="H560" s="18" t="str">
        <f t="shared" si="23"/>
        <v xml:space="preserve"> -</v>
      </c>
      <c r="I560" s="18" t="str">
        <f t="shared" si="23"/>
        <v xml:space="preserve"> -</v>
      </c>
    </row>
    <row r="561" spans="2:9" x14ac:dyDescent="0.25">
      <c r="B561" s="17" t="s">
        <v>840</v>
      </c>
      <c r="C561" s="18" t="s">
        <v>290</v>
      </c>
      <c r="D561" s="18" t="s">
        <v>291</v>
      </c>
      <c r="F561" s="18" t="str">
        <f t="shared" si="23"/>
        <v xml:space="preserve"> -</v>
      </c>
      <c r="G561" s="18" t="str">
        <f t="shared" si="23"/>
        <v xml:space="preserve"> -</v>
      </c>
      <c r="H561" s="18" t="str">
        <f t="shared" si="23"/>
        <v>Jagung</v>
      </c>
      <c r="I561" s="18" t="str">
        <f t="shared" si="23"/>
        <v xml:space="preserve"> -</v>
      </c>
    </row>
    <row r="562" spans="2:9" x14ac:dyDescent="0.25">
      <c r="B562" s="17" t="s">
        <v>841</v>
      </c>
      <c r="C562" s="18" t="s">
        <v>289</v>
      </c>
      <c r="D562" s="18" t="s">
        <v>291</v>
      </c>
      <c r="F562" s="18" t="str">
        <f t="shared" si="23"/>
        <v xml:space="preserve"> -</v>
      </c>
      <c r="G562" s="18" t="str">
        <f t="shared" si="23"/>
        <v xml:space="preserve"> -</v>
      </c>
      <c r="H562" s="18" t="str">
        <f t="shared" si="23"/>
        <v>Padi</v>
      </c>
      <c r="I562" s="18" t="str">
        <f t="shared" si="23"/>
        <v xml:space="preserve"> -</v>
      </c>
    </row>
    <row r="563" spans="2:9" x14ac:dyDescent="0.25">
      <c r="B563" s="17" t="s">
        <v>842</v>
      </c>
      <c r="C563" s="18" t="s">
        <v>6</v>
      </c>
      <c r="D563" s="18" t="s">
        <v>289</v>
      </c>
      <c r="F563" s="18" t="str">
        <f t="shared" si="23"/>
        <v>Lainnya</v>
      </c>
      <c r="G563" s="18" t="str">
        <f t="shared" si="23"/>
        <v xml:space="preserve"> -</v>
      </c>
      <c r="H563" s="18" t="str">
        <f t="shared" si="23"/>
        <v xml:space="preserve"> -</v>
      </c>
      <c r="I563" s="18" t="str">
        <f t="shared" si="23"/>
        <v xml:space="preserve"> -</v>
      </c>
    </row>
    <row r="564" spans="2:9" x14ac:dyDescent="0.25">
      <c r="B564" s="17" t="s">
        <v>843</v>
      </c>
      <c r="C564" s="18" t="s">
        <v>290</v>
      </c>
      <c r="D564" s="18" t="s">
        <v>289</v>
      </c>
      <c r="F564" s="18" t="str">
        <f t="shared" si="23"/>
        <v>Jagung</v>
      </c>
      <c r="G564" s="18" t="str">
        <f t="shared" si="23"/>
        <v xml:space="preserve"> -</v>
      </c>
      <c r="H564" s="18" t="str">
        <f t="shared" si="23"/>
        <v xml:space="preserve"> -</v>
      </c>
      <c r="I564" s="18" t="str">
        <f t="shared" si="23"/>
        <v xml:space="preserve"> -</v>
      </c>
    </row>
    <row r="565" spans="2:9" x14ac:dyDescent="0.25">
      <c r="B565" s="17" t="s">
        <v>844</v>
      </c>
      <c r="C565" s="18" t="s">
        <v>290</v>
      </c>
      <c r="D565" s="18" t="s">
        <v>6</v>
      </c>
      <c r="F565" s="18" t="str">
        <f t="shared" si="23"/>
        <v xml:space="preserve"> -</v>
      </c>
      <c r="G565" s="18" t="str">
        <f t="shared" si="23"/>
        <v xml:space="preserve"> -</v>
      </c>
      <c r="H565" s="18" t="str">
        <f t="shared" si="23"/>
        <v xml:space="preserve"> -</v>
      </c>
      <c r="I565" s="18" t="str">
        <f t="shared" si="23"/>
        <v>Jagung</v>
      </c>
    </row>
    <row r="566" spans="2:9" x14ac:dyDescent="0.25">
      <c r="B566" s="17" t="s">
        <v>845</v>
      </c>
      <c r="C566" s="18" t="s">
        <v>6</v>
      </c>
      <c r="D566" s="18" t="s">
        <v>290</v>
      </c>
      <c r="F566" s="18" t="str">
        <f t="shared" si="23"/>
        <v xml:space="preserve"> -</v>
      </c>
      <c r="G566" s="18" t="str">
        <f t="shared" si="23"/>
        <v>Lainnya</v>
      </c>
      <c r="H566" s="18" t="str">
        <f t="shared" si="23"/>
        <v xml:space="preserve"> -</v>
      </c>
      <c r="I566" s="18" t="str">
        <f t="shared" si="23"/>
        <v xml:space="preserve"> -</v>
      </c>
    </row>
    <row r="567" spans="2:9" x14ac:dyDescent="0.25">
      <c r="B567" s="17" t="s">
        <v>846</v>
      </c>
      <c r="C567" s="18" t="s">
        <v>291</v>
      </c>
      <c r="D567" s="18" t="s">
        <v>6</v>
      </c>
      <c r="F567" s="18" t="str">
        <f t="shared" si="23"/>
        <v xml:space="preserve"> -</v>
      </c>
      <c r="G567" s="18" t="str">
        <f t="shared" si="23"/>
        <v xml:space="preserve"> -</v>
      </c>
      <c r="H567" s="18" t="str">
        <f t="shared" si="23"/>
        <v xml:space="preserve"> -</v>
      </c>
      <c r="I567" s="18" t="str">
        <f t="shared" si="23"/>
        <v>Kacang</v>
      </c>
    </row>
    <row r="568" spans="2:9" x14ac:dyDescent="0.25">
      <c r="B568" s="17" t="s">
        <v>847</v>
      </c>
      <c r="C568" s="18" t="s">
        <v>290</v>
      </c>
      <c r="D568" s="18" t="s">
        <v>289</v>
      </c>
      <c r="F568" s="18" t="str">
        <f t="shared" si="23"/>
        <v>Jagung</v>
      </c>
      <c r="G568" s="18" t="str">
        <f t="shared" si="23"/>
        <v xml:space="preserve"> -</v>
      </c>
      <c r="H568" s="18" t="str">
        <f t="shared" si="23"/>
        <v xml:space="preserve"> -</v>
      </c>
      <c r="I568" s="18" t="str">
        <f t="shared" si="23"/>
        <v xml:space="preserve"> -</v>
      </c>
    </row>
    <row r="569" spans="2:9" x14ac:dyDescent="0.25">
      <c r="B569" s="17" t="s">
        <v>848</v>
      </c>
      <c r="C569" s="18" t="s">
        <v>289</v>
      </c>
      <c r="D569" s="18" t="s">
        <v>289</v>
      </c>
      <c r="F569" s="18" t="str">
        <f t="shared" si="23"/>
        <v xml:space="preserve"> - </v>
      </c>
      <c r="G569" s="18" t="str">
        <f t="shared" si="23"/>
        <v xml:space="preserve"> -</v>
      </c>
      <c r="H569" s="18" t="str">
        <f t="shared" si="23"/>
        <v xml:space="preserve"> -</v>
      </c>
      <c r="I569" s="18" t="str">
        <f t="shared" si="23"/>
        <v xml:space="preserve"> -</v>
      </c>
    </row>
    <row r="570" spans="2:9" x14ac:dyDescent="0.25">
      <c r="B570" s="17" t="s">
        <v>849</v>
      </c>
      <c r="C570" s="18" t="s">
        <v>291</v>
      </c>
      <c r="D570" s="18" t="s">
        <v>291</v>
      </c>
      <c r="F570" s="18" t="str">
        <f t="shared" si="23"/>
        <v xml:space="preserve"> -</v>
      </c>
      <c r="G570" s="18" t="str">
        <f t="shared" si="23"/>
        <v xml:space="preserve"> -</v>
      </c>
      <c r="H570" s="18" t="str">
        <f t="shared" si="23"/>
        <v xml:space="preserve"> - </v>
      </c>
      <c r="I570" s="18" t="str">
        <f t="shared" si="23"/>
        <v xml:space="preserve"> -</v>
      </c>
    </row>
    <row r="571" spans="2:9" x14ac:dyDescent="0.25">
      <c r="B571" s="17" t="s">
        <v>850</v>
      </c>
      <c r="C571" s="18" t="s">
        <v>289</v>
      </c>
      <c r="D571" s="18" t="s">
        <v>290</v>
      </c>
      <c r="F571" s="18" t="str">
        <f t="shared" si="23"/>
        <v xml:space="preserve"> -</v>
      </c>
      <c r="G571" s="18" t="str">
        <f t="shared" si="23"/>
        <v>Padi</v>
      </c>
      <c r="H571" s="18" t="str">
        <f t="shared" si="23"/>
        <v xml:space="preserve"> -</v>
      </c>
      <c r="I571" s="18" t="str">
        <f t="shared" si="23"/>
        <v xml:space="preserve"> -</v>
      </c>
    </row>
    <row r="572" spans="2:9" x14ac:dyDescent="0.25">
      <c r="B572" s="17" t="s">
        <v>851</v>
      </c>
      <c r="C572" s="18" t="s">
        <v>291</v>
      </c>
      <c r="D572" s="18" t="s">
        <v>291</v>
      </c>
      <c r="F572" s="18" t="str">
        <f t="shared" si="23"/>
        <v xml:space="preserve"> -</v>
      </c>
      <c r="G572" s="18" t="str">
        <f t="shared" si="23"/>
        <v xml:space="preserve"> -</v>
      </c>
      <c r="H572" s="18" t="str">
        <f t="shared" si="23"/>
        <v xml:space="preserve"> - </v>
      </c>
      <c r="I572" s="18" t="str">
        <f t="shared" si="23"/>
        <v xml:space="preserve"> -</v>
      </c>
    </row>
    <row r="573" spans="2:9" x14ac:dyDescent="0.25">
      <c r="B573" s="17" t="s">
        <v>852</v>
      </c>
      <c r="C573" s="18" t="s">
        <v>290</v>
      </c>
      <c r="D573" s="18" t="s">
        <v>291</v>
      </c>
      <c r="F573" s="18" t="str">
        <f t="shared" si="23"/>
        <v xml:space="preserve"> -</v>
      </c>
      <c r="G573" s="18" t="str">
        <f t="shared" si="23"/>
        <v xml:space="preserve"> -</v>
      </c>
      <c r="H573" s="18" t="str">
        <f t="shared" si="23"/>
        <v>Jagung</v>
      </c>
      <c r="I573" s="18" t="str">
        <f t="shared" si="23"/>
        <v xml:space="preserve"> -</v>
      </c>
    </row>
    <row r="574" spans="2:9" x14ac:dyDescent="0.25">
      <c r="B574" s="17" t="s">
        <v>853</v>
      </c>
      <c r="C574" s="18" t="s">
        <v>291</v>
      </c>
      <c r="D574" s="18" t="s">
        <v>290</v>
      </c>
      <c r="F574" s="18" t="str">
        <f t="shared" si="23"/>
        <v xml:space="preserve"> -</v>
      </c>
      <c r="G574" s="18" t="str">
        <f t="shared" si="23"/>
        <v>Kacang</v>
      </c>
      <c r="H574" s="18" t="str">
        <f t="shared" si="23"/>
        <v xml:space="preserve"> -</v>
      </c>
      <c r="I574" s="18" t="str">
        <f t="shared" si="23"/>
        <v xml:space="preserve"> -</v>
      </c>
    </row>
    <row r="575" spans="2:9" x14ac:dyDescent="0.25">
      <c r="B575" s="17" t="s">
        <v>854</v>
      </c>
      <c r="C575" s="18" t="s">
        <v>290</v>
      </c>
      <c r="D575" s="18" t="s">
        <v>289</v>
      </c>
      <c r="F575" s="18" t="str">
        <f t="shared" si="23"/>
        <v>Jagung</v>
      </c>
      <c r="G575" s="18" t="str">
        <f t="shared" si="23"/>
        <v xml:space="preserve"> -</v>
      </c>
      <c r="H575" s="18" t="str">
        <f t="shared" si="23"/>
        <v xml:space="preserve"> -</v>
      </c>
      <c r="I575" s="18" t="str">
        <f t="shared" si="23"/>
        <v xml:space="preserve"> -</v>
      </c>
    </row>
    <row r="576" spans="2:9" x14ac:dyDescent="0.25">
      <c r="B576" s="17" t="s">
        <v>855</v>
      </c>
      <c r="C576" s="18" t="s">
        <v>291</v>
      </c>
      <c r="D576" s="18" t="s">
        <v>289</v>
      </c>
      <c r="F576" s="18" t="str">
        <f t="shared" si="23"/>
        <v>Kacang</v>
      </c>
      <c r="G576" s="18" t="str">
        <f t="shared" si="23"/>
        <v xml:space="preserve"> -</v>
      </c>
      <c r="H576" s="18" t="str">
        <f t="shared" si="23"/>
        <v xml:space="preserve"> -</v>
      </c>
      <c r="I576" s="18" t="str">
        <f t="shared" si="23"/>
        <v xml:space="preserve"> -</v>
      </c>
    </row>
    <row r="577" spans="2:9" x14ac:dyDescent="0.25">
      <c r="B577" s="17" t="s">
        <v>856</v>
      </c>
      <c r="C577" s="18" t="s">
        <v>290</v>
      </c>
      <c r="D577" s="18" t="s">
        <v>290</v>
      </c>
      <c r="F577" s="18" t="str">
        <f t="shared" si="23"/>
        <v xml:space="preserve"> -</v>
      </c>
      <c r="G577" s="18" t="str">
        <f t="shared" si="23"/>
        <v xml:space="preserve"> - </v>
      </c>
      <c r="H577" s="18" t="str">
        <f t="shared" si="23"/>
        <v xml:space="preserve"> -</v>
      </c>
      <c r="I577" s="18" t="str">
        <f t="shared" si="23"/>
        <v xml:space="preserve"> -</v>
      </c>
    </row>
    <row r="578" spans="2:9" x14ac:dyDescent="0.25">
      <c r="B578" s="17" t="s">
        <v>857</v>
      </c>
      <c r="C578" s="18" t="s">
        <v>291</v>
      </c>
      <c r="D578" s="18" t="s">
        <v>291</v>
      </c>
      <c r="F578" s="18" t="str">
        <f t="shared" si="23"/>
        <v xml:space="preserve"> -</v>
      </c>
      <c r="G578" s="18" t="str">
        <f t="shared" si="23"/>
        <v xml:space="preserve"> -</v>
      </c>
      <c r="H578" s="18" t="str">
        <f t="shared" si="23"/>
        <v xml:space="preserve"> - </v>
      </c>
      <c r="I578" s="18" t="str">
        <f t="shared" si="23"/>
        <v xml:space="preserve"> -</v>
      </c>
    </row>
    <row r="579" spans="2:9" x14ac:dyDescent="0.25">
      <c r="B579" s="17" t="s">
        <v>858</v>
      </c>
      <c r="C579" s="18" t="s">
        <v>289</v>
      </c>
      <c r="D579" s="18" t="s">
        <v>6</v>
      </c>
      <c r="F579" s="18" t="str">
        <f t="shared" si="23"/>
        <v xml:space="preserve"> -</v>
      </c>
      <c r="G579" s="18" t="str">
        <f t="shared" si="23"/>
        <v xml:space="preserve"> -</v>
      </c>
      <c r="H579" s="18" t="str">
        <f t="shared" si="23"/>
        <v xml:space="preserve"> -</v>
      </c>
      <c r="I579" s="18" t="str">
        <f t="shared" si="23"/>
        <v>Padi</v>
      </c>
    </row>
    <row r="580" spans="2:9" x14ac:dyDescent="0.25">
      <c r="B580" s="17" t="s">
        <v>859</v>
      </c>
      <c r="C580" s="18" t="s">
        <v>291</v>
      </c>
      <c r="D580" s="18" t="s">
        <v>290</v>
      </c>
      <c r="F580" s="18" t="str">
        <f t="shared" si="23"/>
        <v xml:space="preserve"> -</v>
      </c>
      <c r="G580" s="18" t="str">
        <f t="shared" si="23"/>
        <v>Kacang</v>
      </c>
      <c r="H580" s="18" t="str">
        <f t="shared" si="23"/>
        <v xml:space="preserve"> -</v>
      </c>
      <c r="I580" s="18" t="str">
        <f t="shared" si="23"/>
        <v xml:space="preserve"> -</v>
      </c>
    </row>
    <row r="581" spans="2:9" x14ac:dyDescent="0.25">
      <c r="B581" s="17" t="s">
        <v>860</v>
      </c>
      <c r="C581" s="18" t="s">
        <v>6</v>
      </c>
      <c r="D581" s="18" t="s">
        <v>289</v>
      </c>
      <c r="F581" s="18" t="str">
        <f t="shared" si="23"/>
        <v>Lainnya</v>
      </c>
      <c r="G581" s="18" t="str">
        <f t="shared" si="23"/>
        <v xml:space="preserve"> -</v>
      </c>
      <c r="H581" s="18" t="str">
        <f t="shared" si="23"/>
        <v xml:space="preserve"> -</v>
      </c>
      <c r="I581" s="18" t="str">
        <f t="shared" si="23"/>
        <v xml:space="preserve"> -</v>
      </c>
    </row>
    <row r="582" spans="2:9" x14ac:dyDescent="0.25">
      <c r="B582" s="17" t="s">
        <v>861</v>
      </c>
      <c r="C582" s="18" t="s">
        <v>290</v>
      </c>
      <c r="D582" s="18" t="s">
        <v>290</v>
      </c>
      <c r="F582" s="18" t="str">
        <f t="shared" si="23"/>
        <v xml:space="preserve"> -</v>
      </c>
      <c r="G582" s="18" t="str">
        <f t="shared" si="23"/>
        <v xml:space="preserve"> - </v>
      </c>
      <c r="H582" s="18" t="str">
        <f t="shared" si="23"/>
        <v xml:space="preserve"> -</v>
      </c>
      <c r="I582" s="18" t="str">
        <f t="shared" si="23"/>
        <v xml:space="preserve"> -</v>
      </c>
    </row>
    <row r="583" spans="2:9" x14ac:dyDescent="0.25">
      <c r="B583" s="17" t="s">
        <v>862</v>
      </c>
      <c r="C583" s="18" t="s">
        <v>291</v>
      </c>
      <c r="D583" s="18" t="s">
        <v>289</v>
      </c>
      <c r="F583" s="18" t="str">
        <f t="shared" si="23"/>
        <v>Kacang</v>
      </c>
      <c r="G583" s="18" t="str">
        <f t="shared" si="23"/>
        <v xml:space="preserve"> -</v>
      </c>
      <c r="H583" s="18" t="str">
        <f t="shared" si="23"/>
        <v xml:space="preserve"> -</v>
      </c>
      <c r="I583" s="18" t="str">
        <f t="shared" si="23"/>
        <v xml:space="preserve"> -</v>
      </c>
    </row>
    <row r="584" spans="2:9" x14ac:dyDescent="0.25">
      <c r="B584" s="17" t="s">
        <v>863</v>
      </c>
      <c r="C584" s="18" t="s">
        <v>289</v>
      </c>
      <c r="D584" s="18" t="s">
        <v>289</v>
      </c>
      <c r="F584" s="18" t="str">
        <f t="shared" si="23"/>
        <v xml:space="preserve"> - </v>
      </c>
      <c r="G584" s="18" t="str">
        <f t="shared" si="23"/>
        <v xml:space="preserve"> -</v>
      </c>
      <c r="H584" s="18" t="str">
        <f t="shared" si="23"/>
        <v xml:space="preserve"> -</v>
      </c>
      <c r="I584" s="18" t="str">
        <f t="shared" si="23"/>
        <v xml:space="preserve"> -</v>
      </c>
    </row>
    <row r="585" spans="2:9" x14ac:dyDescent="0.25">
      <c r="B585" s="17" t="s">
        <v>864</v>
      </c>
      <c r="C585" s="18" t="s">
        <v>290</v>
      </c>
      <c r="D585" s="18" t="s">
        <v>289</v>
      </c>
      <c r="F585" s="18" t="str">
        <f t="shared" si="23"/>
        <v>Jagung</v>
      </c>
      <c r="G585" s="18" t="str">
        <f t="shared" si="23"/>
        <v xml:space="preserve"> -</v>
      </c>
      <c r="H585" s="18" t="str">
        <f t="shared" si="23"/>
        <v xml:space="preserve"> -</v>
      </c>
      <c r="I585" s="18" t="str">
        <f t="shared" si="23"/>
        <v xml:space="preserve"> -</v>
      </c>
    </row>
    <row r="586" spans="2:9" x14ac:dyDescent="0.25">
      <c r="B586" s="17" t="s">
        <v>865</v>
      </c>
      <c r="C586" s="18" t="s">
        <v>291</v>
      </c>
      <c r="D586" s="18" t="s">
        <v>290</v>
      </c>
      <c r="F586" s="18" t="str">
        <f t="shared" si="23"/>
        <v xml:space="preserve"> -</v>
      </c>
      <c r="G586" s="18" t="str">
        <f t="shared" si="23"/>
        <v>Kacang</v>
      </c>
      <c r="H586" s="18" t="str">
        <f t="shared" si="23"/>
        <v xml:space="preserve"> -</v>
      </c>
      <c r="I586" s="18" t="str">
        <f t="shared" si="23"/>
        <v xml:space="preserve"> -</v>
      </c>
    </row>
    <row r="587" spans="2:9" x14ac:dyDescent="0.25">
      <c r="B587" s="17" t="s">
        <v>866</v>
      </c>
      <c r="C587" s="18" t="s">
        <v>6</v>
      </c>
      <c r="D587" s="18" t="s">
        <v>290</v>
      </c>
      <c r="F587" s="18" t="str">
        <f t="shared" si="23"/>
        <v xml:space="preserve"> -</v>
      </c>
      <c r="G587" s="18" t="str">
        <f t="shared" si="23"/>
        <v>Lainnya</v>
      </c>
      <c r="H587" s="18" t="str">
        <f t="shared" si="23"/>
        <v xml:space="preserve"> -</v>
      </c>
      <c r="I587" s="18" t="str">
        <f t="shared" si="23"/>
        <v xml:space="preserve"> -</v>
      </c>
    </row>
    <row r="588" spans="2:9" x14ac:dyDescent="0.25">
      <c r="B588" s="17" t="s">
        <v>867</v>
      </c>
      <c r="C588" s="18" t="s">
        <v>290</v>
      </c>
      <c r="D588" s="18" t="s">
        <v>290</v>
      </c>
      <c r="F588" s="18" t="str">
        <f t="shared" si="23"/>
        <v xml:space="preserve"> -</v>
      </c>
      <c r="G588" s="18" t="str">
        <f t="shared" si="23"/>
        <v xml:space="preserve"> - </v>
      </c>
      <c r="H588" s="18" t="str">
        <f t="shared" si="23"/>
        <v xml:space="preserve"> -</v>
      </c>
      <c r="I588" s="18" t="str">
        <f t="shared" si="23"/>
        <v xml:space="preserve"> -</v>
      </c>
    </row>
    <row r="589" spans="2:9" x14ac:dyDescent="0.25">
      <c r="B589" s="17" t="s">
        <v>868</v>
      </c>
      <c r="C589" s="18" t="s">
        <v>6</v>
      </c>
      <c r="D589" s="18" t="s">
        <v>291</v>
      </c>
      <c r="F589" s="18" t="str">
        <f t="shared" si="23"/>
        <v xml:space="preserve"> -</v>
      </c>
      <c r="G589" s="18" t="str">
        <f t="shared" si="23"/>
        <v xml:space="preserve"> -</v>
      </c>
      <c r="H589" s="18" t="str">
        <f t="shared" si="23"/>
        <v>Lainnya</v>
      </c>
      <c r="I589" s="18" t="str">
        <f t="shared" si="23"/>
        <v xml:space="preserve"> -</v>
      </c>
    </row>
    <row r="590" spans="2:9" x14ac:dyDescent="0.25">
      <c r="B590" s="17" t="s">
        <v>869</v>
      </c>
      <c r="C590" s="18" t="s">
        <v>291</v>
      </c>
      <c r="D590" s="18" t="s">
        <v>290</v>
      </c>
      <c r="F590" s="18" t="str">
        <f t="shared" si="23"/>
        <v xml:space="preserve"> -</v>
      </c>
      <c r="G590" s="18" t="str">
        <f t="shared" si="23"/>
        <v>Kacang</v>
      </c>
      <c r="H590" s="18" t="str">
        <f t="shared" si="23"/>
        <v xml:space="preserve"> -</v>
      </c>
      <c r="I590" s="18" t="str">
        <f t="shared" si="23"/>
        <v xml:space="preserve"> -</v>
      </c>
    </row>
    <row r="591" spans="2:9" x14ac:dyDescent="0.25">
      <c r="B591" s="17" t="s">
        <v>870</v>
      </c>
      <c r="C591" s="18" t="s">
        <v>291</v>
      </c>
      <c r="D591" s="18" t="s">
        <v>6</v>
      </c>
      <c r="F591" s="18" t="str">
        <f t="shared" si="23"/>
        <v xml:space="preserve"> -</v>
      </c>
      <c r="G591" s="18" t="str">
        <f t="shared" si="23"/>
        <v xml:space="preserve"> -</v>
      </c>
      <c r="H591" s="18" t="str">
        <f t="shared" si="23"/>
        <v xml:space="preserve"> -</v>
      </c>
      <c r="I591" s="18" t="str">
        <f t="shared" si="23"/>
        <v>Kacang</v>
      </c>
    </row>
    <row r="592" spans="2:9" x14ac:dyDescent="0.25">
      <c r="B592" s="17" t="s">
        <v>871</v>
      </c>
      <c r="C592" s="18" t="s">
        <v>291</v>
      </c>
      <c r="D592" s="18" t="s">
        <v>290</v>
      </c>
      <c r="F592" s="18" t="str">
        <f t="shared" si="23"/>
        <v xml:space="preserve"> -</v>
      </c>
      <c r="G592" s="18" t="str">
        <f t="shared" si="23"/>
        <v>Kacang</v>
      </c>
      <c r="H592" s="18" t="str">
        <f t="shared" si="23"/>
        <v xml:space="preserve"> -</v>
      </c>
      <c r="I592" s="18" t="str">
        <f t="shared" si="23"/>
        <v xml:space="preserve"> -</v>
      </c>
    </row>
    <row r="593" spans="2:9" x14ac:dyDescent="0.25">
      <c r="B593" s="17" t="s">
        <v>872</v>
      </c>
      <c r="C593" s="18" t="s">
        <v>290</v>
      </c>
      <c r="D593" s="18" t="s">
        <v>290</v>
      </c>
      <c r="F593" s="18" t="str">
        <f t="shared" si="23"/>
        <v xml:space="preserve"> -</v>
      </c>
      <c r="G593" s="18" t="str">
        <f t="shared" si="23"/>
        <v xml:space="preserve"> - </v>
      </c>
      <c r="H593" s="18" t="str">
        <f t="shared" si="23"/>
        <v xml:space="preserve"> -</v>
      </c>
      <c r="I593" s="18" t="str">
        <f t="shared" si="23"/>
        <v xml:space="preserve"> -</v>
      </c>
    </row>
    <row r="594" spans="2:9" x14ac:dyDescent="0.25">
      <c r="B594" s="17" t="s">
        <v>873</v>
      </c>
      <c r="C594" s="18" t="s">
        <v>289</v>
      </c>
      <c r="D594" s="18" t="s">
        <v>289</v>
      </c>
      <c r="F594" s="18" t="str">
        <f t="shared" si="23"/>
        <v xml:space="preserve"> - </v>
      </c>
      <c r="G594" s="18" t="str">
        <f t="shared" si="23"/>
        <v xml:space="preserve"> -</v>
      </c>
      <c r="H594" s="18" t="str">
        <f t="shared" si="23"/>
        <v xml:space="preserve"> -</v>
      </c>
      <c r="I594" s="18" t="str">
        <f t="shared" si="23"/>
        <v xml:space="preserve"> -</v>
      </c>
    </row>
    <row r="595" spans="2:9" x14ac:dyDescent="0.25">
      <c r="B595" s="17" t="s">
        <v>874</v>
      </c>
      <c r="C595" s="18" t="s">
        <v>289</v>
      </c>
      <c r="D595" s="18" t="s">
        <v>290</v>
      </c>
      <c r="F595" s="18" t="str">
        <f t="shared" si="23"/>
        <v xml:space="preserve"> -</v>
      </c>
      <c r="G595" s="18" t="str">
        <f t="shared" si="23"/>
        <v>Padi</v>
      </c>
      <c r="H595" s="18" t="str">
        <f t="shared" si="23"/>
        <v xml:space="preserve"> -</v>
      </c>
      <c r="I595" s="18" t="str">
        <f t="shared" si="23"/>
        <v xml:space="preserve"> -</v>
      </c>
    </row>
    <row r="596" spans="2:9" x14ac:dyDescent="0.25">
      <c r="B596" s="17" t="s">
        <v>875</v>
      </c>
      <c r="C596" s="18" t="s">
        <v>291</v>
      </c>
      <c r="D596" s="18" t="s">
        <v>289</v>
      </c>
      <c r="F596" s="18" t="str">
        <f t="shared" si="23"/>
        <v>Kacang</v>
      </c>
      <c r="G596" s="18" t="str">
        <f t="shared" si="23"/>
        <v xml:space="preserve"> -</v>
      </c>
      <c r="H596" s="18" t="str">
        <f t="shared" si="23"/>
        <v xml:space="preserve"> -</v>
      </c>
      <c r="I596" s="18" t="str">
        <f t="shared" si="23"/>
        <v xml:space="preserve"> -</v>
      </c>
    </row>
    <row r="597" spans="2:9" x14ac:dyDescent="0.25">
      <c r="B597" s="17" t="s">
        <v>876</v>
      </c>
      <c r="C597" s="18" t="s">
        <v>291</v>
      </c>
      <c r="D597" s="18" t="s">
        <v>289</v>
      </c>
      <c r="F597" s="18" t="str">
        <f t="shared" si="23"/>
        <v>Kacang</v>
      </c>
      <c r="G597" s="18" t="str">
        <f t="shared" si="23"/>
        <v xml:space="preserve"> -</v>
      </c>
      <c r="H597" s="18" t="str">
        <f t="shared" si="23"/>
        <v xml:space="preserve"> -</v>
      </c>
      <c r="I597" s="18" t="str">
        <f t="shared" si="23"/>
        <v xml:space="preserve"> -</v>
      </c>
    </row>
    <row r="598" spans="2:9" x14ac:dyDescent="0.25">
      <c r="B598" s="17" t="s">
        <v>877</v>
      </c>
      <c r="C598" s="18" t="s">
        <v>290</v>
      </c>
      <c r="D598" s="18" t="s">
        <v>290</v>
      </c>
      <c r="F598" s="18" t="str">
        <f t="shared" si="23"/>
        <v xml:space="preserve"> -</v>
      </c>
      <c r="G598" s="18" t="str">
        <f t="shared" si="23"/>
        <v xml:space="preserve"> - </v>
      </c>
      <c r="H598" s="18" t="str">
        <f t="shared" si="23"/>
        <v xml:space="preserve"> -</v>
      </c>
      <c r="I598" s="18" t="str">
        <f t="shared" si="23"/>
        <v xml:space="preserve"> -</v>
      </c>
    </row>
    <row r="599" spans="2:9" x14ac:dyDescent="0.25">
      <c r="B599" s="17" t="s">
        <v>878</v>
      </c>
      <c r="C599" s="18" t="s">
        <v>291</v>
      </c>
      <c r="D599" s="18" t="s">
        <v>290</v>
      </c>
      <c r="F599" s="18" t="str">
        <f t="shared" si="23"/>
        <v xml:space="preserve"> -</v>
      </c>
      <c r="G599" s="18" t="str">
        <f t="shared" si="23"/>
        <v>Kacang</v>
      </c>
      <c r="H599" s="18" t="str">
        <f t="shared" si="23"/>
        <v xml:space="preserve"> -</v>
      </c>
      <c r="I599" s="18" t="str">
        <f t="shared" si="23"/>
        <v xml:space="preserve"> -</v>
      </c>
    </row>
    <row r="600" spans="2:9" x14ac:dyDescent="0.25">
      <c r="B600" s="17" t="s">
        <v>879</v>
      </c>
      <c r="C600" s="18" t="s">
        <v>291</v>
      </c>
      <c r="D600" s="18" t="s">
        <v>6</v>
      </c>
      <c r="F600" s="18" t="str">
        <f t="shared" si="23"/>
        <v xml:space="preserve"> -</v>
      </c>
      <c r="G600" s="18" t="str">
        <f t="shared" si="23"/>
        <v xml:space="preserve"> -</v>
      </c>
      <c r="H600" s="18" t="str">
        <f t="shared" si="23"/>
        <v xml:space="preserve"> -</v>
      </c>
      <c r="I600" s="18" t="str">
        <f t="shared" si="23"/>
        <v>Kacang</v>
      </c>
    </row>
    <row r="601" spans="2:9" x14ac:dyDescent="0.25">
      <c r="B601" s="17" t="s">
        <v>880</v>
      </c>
      <c r="C601" s="18" t="s">
        <v>291</v>
      </c>
      <c r="D601" s="18" t="s">
        <v>290</v>
      </c>
      <c r="F601" s="18" t="str">
        <f t="shared" si="23"/>
        <v xml:space="preserve"> -</v>
      </c>
      <c r="G601" s="18" t="str">
        <f t="shared" si="23"/>
        <v>Kacang</v>
      </c>
      <c r="H601" s="18" t="str">
        <f t="shared" si="23"/>
        <v xml:space="preserve"> -</v>
      </c>
      <c r="I601" s="18" t="str">
        <f t="shared" si="23"/>
        <v xml:space="preserve"> -</v>
      </c>
    </row>
    <row r="602" spans="2:9" x14ac:dyDescent="0.25">
      <c r="B602" s="17" t="s">
        <v>881</v>
      </c>
      <c r="C602" s="18" t="s">
        <v>290</v>
      </c>
      <c r="D602" s="18" t="s">
        <v>290</v>
      </c>
      <c r="F602" s="18" t="str">
        <f t="shared" si="23"/>
        <v xml:space="preserve"> -</v>
      </c>
      <c r="G602" s="18" t="str">
        <f t="shared" si="23"/>
        <v xml:space="preserve"> - </v>
      </c>
      <c r="H602" s="18" t="str">
        <f t="shared" si="23"/>
        <v xml:space="preserve"> -</v>
      </c>
      <c r="I602" s="18" t="str">
        <f t="shared" si="23"/>
        <v xml:space="preserve"> -</v>
      </c>
    </row>
    <row r="603" spans="2:9" x14ac:dyDescent="0.25">
      <c r="B603" s="17" t="s">
        <v>882</v>
      </c>
      <c r="C603" s="18" t="s">
        <v>289</v>
      </c>
      <c r="D603" s="18" t="s">
        <v>291</v>
      </c>
      <c r="F603" s="18" t="str">
        <f t="shared" si="23"/>
        <v xml:space="preserve"> -</v>
      </c>
      <c r="G603" s="18" t="str">
        <f t="shared" si="23"/>
        <v xml:space="preserve"> -</v>
      </c>
      <c r="H603" s="18" t="str">
        <f t="shared" si="23"/>
        <v>Padi</v>
      </c>
      <c r="I603" s="18" t="str">
        <f t="shared" si="23"/>
        <v xml:space="preserve"> -</v>
      </c>
    </row>
    <row r="604" spans="2:9" x14ac:dyDescent="0.25">
      <c r="B604" s="17" t="s">
        <v>883</v>
      </c>
      <c r="C604" s="18" t="s">
        <v>290</v>
      </c>
      <c r="D604" s="18" t="s">
        <v>291</v>
      </c>
      <c r="F604" s="18" t="str">
        <f t="shared" si="23"/>
        <v xml:space="preserve"> -</v>
      </c>
      <c r="G604" s="18" t="str">
        <f t="shared" si="23"/>
        <v xml:space="preserve"> -</v>
      </c>
      <c r="H604" s="18" t="str">
        <f t="shared" si="23"/>
        <v>Jagung</v>
      </c>
      <c r="I604" s="18" t="str">
        <f t="shared" si="23"/>
        <v xml:space="preserve"> -</v>
      </c>
    </row>
    <row r="605" spans="2:9" x14ac:dyDescent="0.25">
      <c r="B605" s="17" t="s">
        <v>884</v>
      </c>
      <c r="C605" s="18" t="s">
        <v>289</v>
      </c>
      <c r="D605" s="18" t="s">
        <v>6</v>
      </c>
      <c r="F605" s="18" t="str">
        <f t="shared" si="23"/>
        <v xml:space="preserve"> -</v>
      </c>
      <c r="G605" s="18" t="str">
        <f t="shared" si="23"/>
        <v xml:space="preserve"> -</v>
      </c>
      <c r="H605" s="18" t="str">
        <f t="shared" si="23"/>
        <v xml:space="preserve"> -</v>
      </c>
      <c r="I605" s="18" t="str">
        <f t="shared" si="23"/>
        <v>Padi</v>
      </c>
    </row>
    <row r="606" spans="2:9" x14ac:dyDescent="0.25">
      <c r="B606" s="17" t="s">
        <v>885</v>
      </c>
      <c r="C606" s="18" t="s">
        <v>290</v>
      </c>
      <c r="D606" s="18" t="s">
        <v>290</v>
      </c>
      <c r="F606" s="18" t="str">
        <f t="shared" si="23"/>
        <v xml:space="preserve"> -</v>
      </c>
      <c r="G606" s="18" t="str">
        <f t="shared" si="23"/>
        <v xml:space="preserve"> - </v>
      </c>
      <c r="H606" s="18" t="str">
        <f t="shared" si="23"/>
        <v xml:space="preserve"> -</v>
      </c>
      <c r="I606" s="18" t="str">
        <f t="shared" si="23"/>
        <v xml:space="preserve"> -</v>
      </c>
    </row>
    <row r="607" spans="2:9" x14ac:dyDescent="0.25">
      <c r="B607" s="17" t="s">
        <v>886</v>
      </c>
      <c r="C607" s="18" t="s">
        <v>291</v>
      </c>
      <c r="D607" s="18" t="s">
        <v>289</v>
      </c>
      <c r="F607" s="18" t="str">
        <f t="shared" si="23"/>
        <v>Kacang</v>
      </c>
      <c r="G607" s="18" t="str">
        <f t="shared" si="23"/>
        <v xml:space="preserve"> -</v>
      </c>
      <c r="H607" s="18" t="str">
        <f t="shared" si="23"/>
        <v xml:space="preserve"> -</v>
      </c>
      <c r="I607" s="18" t="str">
        <f t="shared" si="23"/>
        <v xml:space="preserve"> -</v>
      </c>
    </row>
    <row r="608" spans="2:9" x14ac:dyDescent="0.25">
      <c r="B608" s="17" t="s">
        <v>887</v>
      </c>
      <c r="C608" s="18" t="s">
        <v>6</v>
      </c>
      <c r="D608" s="18" t="s">
        <v>6</v>
      </c>
      <c r="F608" s="18" t="str">
        <f t="shared" si="23"/>
        <v xml:space="preserve"> -</v>
      </c>
      <c r="G608" s="18" t="str">
        <f t="shared" si="23"/>
        <v xml:space="preserve"> -</v>
      </c>
      <c r="H608" s="18" t="str">
        <f t="shared" si="23"/>
        <v xml:space="preserve"> -</v>
      </c>
      <c r="I608" s="18" t="str">
        <f t="shared" si="23"/>
        <v xml:space="preserve"> - </v>
      </c>
    </row>
    <row r="609" spans="2:9" x14ac:dyDescent="0.25">
      <c r="B609" s="17" t="s">
        <v>888</v>
      </c>
      <c r="C609" s="18" t="s">
        <v>6</v>
      </c>
      <c r="D609" s="18" t="s">
        <v>290</v>
      </c>
      <c r="F609" s="18" t="str">
        <f t="shared" si="23"/>
        <v xml:space="preserve"> -</v>
      </c>
      <c r="G609" s="18" t="str">
        <f t="shared" si="23"/>
        <v>Lainnya</v>
      </c>
      <c r="H609" s="18" t="str">
        <f t="shared" si="23"/>
        <v xml:space="preserve"> -</v>
      </c>
      <c r="I609" s="18" t="str">
        <f t="shared" si="23"/>
        <v xml:space="preserve"> -</v>
      </c>
    </row>
    <row r="610" spans="2:9" x14ac:dyDescent="0.25">
      <c r="B610" s="17" t="s">
        <v>889</v>
      </c>
      <c r="C610" s="18" t="s">
        <v>290</v>
      </c>
      <c r="D610" s="18" t="s">
        <v>290</v>
      </c>
      <c r="F610" s="18" t="str">
        <f t="shared" si="23"/>
        <v xml:space="preserve"> -</v>
      </c>
      <c r="G610" s="18" t="str">
        <f t="shared" si="23"/>
        <v xml:space="preserve"> - </v>
      </c>
      <c r="H610" s="18" t="str">
        <f t="shared" si="23"/>
        <v xml:space="preserve"> -</v>
      </c>
      <c r="I610" s="18" t="str">
        <f t="shared" si="23"/>
        <v xml:space="preserve"> -</v>
      </c>
    </row>
    <row r="611" spans="2:9" x14ac:dyDescent="0.25">
      <c r="B611" s="17" t="s">
        <v>890</v>
      </c>
      <c r="C611" s="18" t="s">
        <v>289</v>
      </c>
      <c r="D611" s="18" t="s">
        <v>6</v>
      </c>
      <c r="F611" s="18" t="str">
        <f t="shared" si="23"/>
        <v xml:space="preserve"> -</v>
      </c>
      <c r="G611" s="18" t="str">
        <f t="shared" si="23"/>
        <v xml:space="preserve"> -</v>
      </c>
      <c r="H611" s="18" t="str">
        <f t="shared" si="23"/>
        <v xml:space="preserve"> -</v>
      </c>
      <c r="I611" s="18" t="str">
        <f t="shared" si="23"/>
        <v>Padi</v>
      </c>
    </row>
    <row r="612" spans="2:9" x14ac:dyDescent="0.25">
      <c r="B612" s="17" t="s">
        <v>891</v>
      </c>
      <c r="C612" s="18" t="s">
        <v>291</v>
      </c>
      <c r="D612" s="18" t="s">
        <v>291</v>
      </c>
      <c r="F612" s="18" t="str">
        <f t="shared" si="23"/>
        <v xml:space="preserve"> -</v>
      </c>
      <c r="G612" s="18" t="str">
        <f t="shared" si="23"/>
        <v xml:space="preserve"> -</v>
      </c>
      <c r="H612" s="18" t="str">
        <f t="shared" si="23"/>
        <v xml:space="preserve"> - </v>
      </c>
      <c r="I612" s="18" t="str">
        <f t="shared" si="23"/>
        <v xml:space="preserve"> -</v>
      </c>
    </row>
    <row r="613" spans="2:9" x14ac:dyDescent="0.25">
      <c r="B613" s="17" t="s">
        <v>892</v>
      </c>
      <c r="C613" s="18" t="s">
        <v>291</v>
      </c>
      <c r="D613" s="18" t="s">
        <v>290</v>
      </c>
      <c r="F613" s="18" t="str">
        <f t="shared" si="23"/>
        <v xml:space="preserve"> -</v>
      </c>
      <c r="G613" s="18" t="str">
        <f t="shared" si="23"/>
        <v>Kacang</v>
      </c>
      <c r="H613" s="18" t="str">
        <f t="shared" si="23"/>
        <v xml:space="preserve"> -</v>
      </c>
      <c r="I613" s="18" t="str">
        <f t="shared" si="23"/>
        <v xml:space="preserve"> -</v>
      </c>
    </row>
    <row r="614" spans="2:9" x14ac:dyDescent="0.25">
      <c r="B614" s="17" t="s">
        <v>893</v>
      </c>
      <c r="C614" s="18" t="s">
        <v>289</v>
      </c>
      <c r="D614" s="18" t="s">
        <v>289</v>
      </c>
      <c r="F614" s="18" t="str">
        <f t="shared" si="23"/>
        <v xml:space="preserve"> - </v>
      </c>
      <c r="G614" s="18" t="str">
        <f t="shared" si="23"/>
        <v xml:space="preserve"> -</v>
      </c>
      <c r="H614" s="18" t="str">
        <f t="shared" si="23"/>
        <v xml:space="preserve"> -</v>
      </c>
      <c r="I614" s="18" t="str">
        <f t="shared" si="23"/>
        <v xml:space="preserve"> -</v>
      </c>
    </row>
    <row r="615" spans="2:9" x14ac:dyDescent="0.25">
      <c r="B615" s="17" t="s">
        <v>894</v>
      </c>
      <c r="C615" s="18" t="s">
        <v>289</v>
      </c>
      <c r="D615" s="18" t="s">
        <v>291</v>
      </c>
      <c r="F615" s="18" t="str">
        <f t="shared" si="23"/>
        <v xml:space="preserve"> -</v>
      </c>
      <c r="G615" s="18" t="str">
        <f t="shared" si="23"/>
        <v xml:space="preserve"> -</v>
      </c>
      <c r="H615" s="18" t="str">
        <f t="shared" si="23"/>
        <v>Padi</v>
      </c>
      <c r="I615" s="18" t="str">
        <f t="shared" si="23"/>
        <v xml:space="preserve"> -</v>
      </c>
    </row>
    <row r="616" spans="2:9" x14ac:dyDescent="0.25">
      <c r="B616" s="17" t="s">
        <v>895</v>
      </c>
      <c r="C616" s="18" t="s">
        <v>291</v>
      </c>
      <c r="D616" s="18" t="s">
        <v>289</v>
      </c>
      <c r="F616" s="18" t="str">
        <f t="shared" ref="F616:I679" si="24">IF($D616&lt;&gt;F$11," -",IF(AND(F$11=$D616,F$11=$C616)," - ",$C616))</f>
        <v>Kacang</v>
      </c>
      <c r="G616" s="18" t="str">
        <f t="shared" si="24"/>
        <v xml:space="preserve"> -</v>
      </c>
      <c r="H616" s="18" t="str">
        <f t="shared" si="24"/>
        <v xml:space="preserve"> -</v>
      </c>
      <c r="I616" s="18" t="str">
        <f t="shared" si="24"/>
        <v xml:space="preserve"> -</v>
      </c>
    </row>
    <row r="617" spans="2:9" x14ac:dyDescent="0.25">
      <c r="B617" s="17" t="s">
        <v>896</v>
      </c>
      <c r="C617" s="18" t="s">
        <v>6</v>
      </c>
      <c r="D617" s="18" t="s">
        <v>291</v>
      </c>
      <c r="F617" s="18" t="str">
        <f t="shared" si="24"/>
        <v xml:space="preserve"> -</v>
      </c>
      <c r="G617" s="18" t="str">
        <f t="shared" si="24"/>
        <v xml:space="preserve"> -</v>
      </c>
      <c r="H617" s="18" t="str">
        <f t="shared" si="24"/>
        <v>Lainnya</v>
      </c>
      <c r="I617" s="18" t="str">
        <f t="shared" si="24"/>
        <v xml:space="preserve"> -</v>
      </c>
    </row>
    <row r="618" spans="2:9" x14ac:dyDescent="0.25">
      <c r="B618" s="17" t="s">
        <v>897</v>
      </c>
      <c r="C618" s="18" t="s">
        <v>289</v>
      </c>
      <c r="D618" s="18" t="s">
        <v>290</v>
      </c>
      <c r="F618" s="18" t="str">
        <f t="shared" si="24"/>
        <v xml:space="preserve"> -</v>
      </c>
      <c r="G618" s="18" t="str">
        <f t="shared" si="24"/>
        <v>Padi</v>
      </c>
      <c r="H618" s="18" t="str">
        <f t="shared" si="24"/>
        <v xml:space="preserve"> -</v>
      </c>
      <c r="I618" s="18" t="str">
        <f t="shared" si="24"/>
        <v xml:space="preserve"> -</v>
      </c>
    </row>
    <row r="619" spans="2:9" x14ac:dyDescent="0.25">
      <c r="B619" s="17" t="s">
        <v>898</v>
      </c>
      <c r="C619" s="18" t="s">
        <v>290</v>
      </c>
      <c r="D619" s="18" t="s">
        <v>291</v>
      </c>
      <c r="F619" s="18" t="str">
        <f t="shared" si="24"/>
        <v xml:space="preserve"> -</v>
      </c>
      <c r="G619" s="18" t="str">
        <f t="shared" si="24"/>
        <v xml:space="preserve"> -</v>
      </c>
      <c r="H619" s="18" t="str">
        <f t="shared" si="24"/>
        <v>Jagung</v>
      </c>
      <c r="I619" s="18" t="str">
        <f t="shared" si="24"/>
        <v xml:space="preserve"> -</v>
      </c>
    </row>
    <row r="620" spans="2:9" x14ac:dyDescent="0.25">
      <c r="B620" s="17" t="s">
        <v>899</v>
      </c>
      <c r="C620" s="18" t="s">
        <v>289</v>
      </c>
      <c r="D620" s="18" t="s">
        <v>290</v>
      </c>
      <c r="F620" s="18" t="str">
        <f t="shared" si="24"/>
        <v xml:space="preserve"> -</v>
      </c>
      <c r="G620" s="18" t="str">
        <f t="shared" si="24"/>
        <v>Padi</v>
      </c>
      <c r="H620" s="18" t="str">
        <f t="shared" si="24"/>
        <v xml:space="preserve"> -</v>
      </c>
      <c r="I620" s="18" t="str">
        <f t="shared" si="24"/>
        <v xml:space="preserve"> -</v>
      </c>
    </row>
    <row r="621" spans="2:9" x14ac:dyDescent="0.25">
      <c r="B621" s="17" t="s">
        <v>900</v>
      </c>
      <c r="C621" s="18" t="s">
        <v>289</v>
      </c>
      <c r="D621" s="18" t="s">
        <v>291</v>
      </c>
      <c r="F621" s="18" t="str">
        <f t="shared" si="24"/>
        <v xml:space="preserve"> -</v>
      </c>
      <c r="G621" s="18" t="str">
        <f t="shared" si="24"/>
        <v xml:space="preserve"> -</v>
      </c>
      <c r="H621" s="18" t="str">
        <f t="shared" si="24"/>
        <v>Padi</v>
      </c>
      <c r="I621" s="18" t="str">
        <f t="shared" si="24"/>
        <v xml:space="preserve"> -</v>
      </c>
    </row>
    <row r="622" spans="2:9" x14ac:dyDescent="0.25">
      <c r="B622" s="17" t="s">
        <v>901</v>
      </c>
      <c r="C622" s="18" t="s">
        <v>290</v>
      </c>
      <c r="D622" s="18" t="s">
        <v>290</v>
      </c>
      <c r="F622" s="18" t="str">
        <f t="shared" si="24"/>
        <v xml:space="preserve"> -</v>
      </c>
      <c r="G622" s="18" t="str">
        <f t="shared" si="24"/>
        <v xml:space="preserve"> - </v>
      </c>
      <c r="H622" s="18" t="str">
        <f t="shared" si="24"/>
        <v xml:space="preserve"> -</v>
      </c>
      <c r="I622" s="18" t="str">
        <f t="shared" si="24"/>
        <v xml:space="preserve"> -</v>
      </c>
    </row>
    <row r="623" spans="2:9" x14ac:dyDescent="0.25">
      <c r="B623" s="17" t="s">
        <v>902</v>
      </c>
      <c r="C623" s="18" t="s">
        <v>6</v>
      </c>
      <c r="D623" s="18" t="s">
        <v>291</v>
      </c>
      <c r="F623" s="18" t="str">
        <f t="shared" si="24"/>
        <v xml:space="preserve"> -</v>
      </c>
      <c r="G623" s="18" t="str">
        <f t="shared" si="24"/>
        <v xml:space="preserve"> -</v>
      </c>
      <c r="H623" s="18" t="str">
        <f t="shared" si="24"/>
        <v>Lainnya</v>
      </c>
      <c r="I623" s="18" t="str">
        <f t="shared" si="24"/>
        <v xml:space="preserve"> -</v>
      </c>
    </row>
    <row r="624" spans="2:9" x14ac:dyDescent="0.25">
      <c r="B624" s="17" t="s">
        <v>903</v>
      </c>
      <c r="C624" s="18" t="s">
        <v>290</v>
      </c>
      <c r="D624" s="18" t="s">
        <v>289</v>
      </c>
      <c r="F624" s="18" t="str">
        <f t="shared" si="24"/>
        <v>Jagung</v>
      </c>
      <c r="G624" s="18" t="str">
        <f t="shared" si="24"/>
        <v xml:space="preserve"> -</v>
      </c>
      <c r="H624" s="18" t="str">
        <f t="shared" si="24"/>
        <v xml:space="preserve"> -</v>
      </c>
      <c r="I624" s="18" t="str">
        <f t="shared" si="24"/>
        <v xml:space="preserve"> -</v>
      </c>
    </row>
    <row r="625" spans="2:9" x14ac:dyDescent="0.25">
      <c r="B625" s="17" t="s">
        <v>904</v>
      </c>
      <c r="C625" s="18" t="s">
        <v>289</v>
      </c>
      <c r="D625" s="18" t="s">
        <v>291</v>
      </c>
      <c r="F625" s="18" t="str">
        <f t="shared" si="24"/>
        <v xml:space="preserve"> -</v>
      </c>
      <c r="G625" s="18" t="str">
        <f t="shared" si="24"/>
        <v xml:space="preserve"> -</v>
      </c>
      <c r="H625" s="18" t="str">
        <f t="shared" si="24"/>
        <v>Padi</v>
      </c>
      <c r="I625" s="18" t="str">
        <f t="shared" si="24"/>
        <v xml:space="preserve"> -</v>
      </c>
    </row>
    <row r="626" spans="2:9" x14ac:dyDescent="0.25">
      <c r="B626" s="17" t="s">
        <v>905</v>
      </c>
      <c r="C626" s="18" t="s">
        <v>291</v>
      </c>
      <c r="D626" s="18" t="s">
        <v>6</v>
      </c>
      <c r="F626" s="18" t="str">
        <f t="shared" si="24"/>
        <v xml:space="preserve"> -</v>
      </c>
      <c r="G626" s="18" t="str">
        <f t="shared" si="24"/>
        <v xml:space="preserve"> -</v>
      </c>
      <c r="H626" s="18" t="str">
        <f t="shared" si="24"/>
        <v xml:space="preserve"> -</v>
      </c>
      <c r="I626" s="18" t="str">
        <f t="shared" si="24"/>
        <v>Kacang</v>
      </c>
    </row>
    <row r="627" spans="2:9" x14ac:dyDescent="0.25">
      <c r="B627" s="17" t="s">
        <v>906</v>
      </c>
      <c r="C627" s="18" t="s">
        <v>289</v>
      </c>
      <c r="D627" s="18" t="s">
        <v>290</v>
      </c>
      <c r="F627" s="18" t="str">
        <f t="shared" si="24"/>
        <v xml:space="preserve"> -</v>
      </c>
      <c r="G627" s="18" t="str">
        <f t="shared" si="24"/>
        <v>Padi</v>
      </c>
      <c r="H627" s="18" t="str">
        <f t="shared" si="24"/>
        <v xml:space="preserve"> -</v>
      </c>
      <c r="I627" s="18" t="str">
        <f t="shared" si="24"/>
        <v xml:space="preserve"> -</v>
      </c>
    </row>
    <row r="628" spans="2:9" x14ac:dyDescent="0.25">
      <c r="B628" s="17" t="s">
        <v>907</v>
      </c>
      <c r="C628" s="18" t="s">
        <v>291</v>
      </c>
      <c r="D628" s="18" t="s">
        <v>291</v>
      </c>
      <c r="F628" s="18" t="str">
        <f t="shared" si="24"/>
        <v xml:space="preserve"> -</v>
      </c>
      <c r="G628" s="18" t="str">
        <f t="shared" si="24"/>
        <v xml:space="preserve"> -</v>
      </c>
      <c r="H628" s="18" t="str">
        <f t="shared" si="24"/>
        <v xml:space="preserve"> - </v>
      </c>
      <c r="I628" s="18" t="str">
        <f t="shared" si="24"/>
        <v xml:space="preserve"> -</v>
      </c>
    </row>
    <row r="629" spans="2:9" x14ac:dyDescent="0.25">
      <c r="B629" s="17" t="s">
        <v>908</v>
      </c>
      <c r="C629" s="18" t="s">
        <v>291</v>
      </c>
      <c r="D629" s="18" t="s">
        <v>289</v>
      </c>
      <c r="F629" s="18" t="str">
        <f t="shared" si="24"/>
        <v>Kacang</v>
      </c>
      <c r="G629" s="18" t="str">
        <f t="shared" si="24"/>
        <v xml:space="preserve"> -</v>
      </c>
      <c r="H629" s="18" t="str">
        <f t="shared" si="24"/>
        <v xml:space="preserve"> -</v>
      </c>
      <c r="I629" s="18" t="str">
        <f t="shared" si="24"/>
        <v xml:space="preserve"> -</v>
      </c>
    </row>
    <row r="630" spans="2:9" x14ac:dyDescent="0.25">
      <c r="B630" s="17" t="s">
        <v>909</v>
      </c>
      <c r="C630" s="18" t="s">
        <v>289</v>
      </c>
      <c r="D630" s="18" t="s">
        <v>290</v>
      </c>
      <c r="F630" s="18" t="str">
        <f t="shared" si="24"/>
        <v xml:space="preserve"> -</v>
      </c>
      <c r="G630" s="18" t="str">
        <f t="shared" si="24"/>
        <v>Padi</v>
      </c>
      <c r="H630" s="18" t="str">
        <f t="shared" si="24"/>
        <v xml:space="preserve"> -</v>
      </c>
      <c r="I630" s="18" t="str">
        <f t="shared" si="24"/>
        <v xml:space="preserve"> -</v>
      </c>
    </row>
    <row r="631" spans="2:9" x14ac:dyDescent="0.25">
      <c r="B631" s="17" t="s">
        <v>910</v>
      </c>
      <c r="C631" s="18" t="s">
        <v>289</v>
      </c>
      <c r="D631" s="18" t="s">
        <v>291</v>
      </c>
      <c r="F631" s="18" t="str">
        <f t="shared" si="24"/>
        <v xml:space="preserve"> -</v>
      </c>
      <c r="G631" s="18" t="str">
        <f t="shared" si="24"/>
        <v xml:space="preserve"> -</v>
      </c>
      <c r="H631" s="18" t="str">
        <f t="shared" si="24"/>
        <v>Padi</v>
      </c>
      <c r="I631" s="18" t="str">
        <f t="shared" si="24"/>
        <v xml:space="preserve"> -</v>
      </c>
    </row>
    <row r="632" spans="2:9" x14ac:dyDescent="0.25">
      <c r="B632" s="17" t="s">
        <v>911</v>
      </c>
      <c r="C632" s="18" t="s">
        <v>290</v>
      </c>
      <c r="D632" s="18" t="s">
        <v>6</v>
      </c>
      <c r="F632" s="18" t="str">
        <f t="shared" si="24"/>
        <v xml:space="preserve"> -</v>
      </c>
      <c r="G632" s="18" t="str">
        <f t="shared" si="24"/>
        <v xml:space="preserve"> -</v>
      </c>
      <c r="H632" s="18" t="str">
        <f t="shared" si="24"/>
        <v xml:space="preserve"> -</v>
      </c>
      <c r="I632" s="18" t="str">
        <f t="shared" si="24"/>
        <v>Jagung</v>
      </c>
    </row>
    <row r="633" spans="2:9" x14ac:dyDescent="0.25">
      <c r="B633" s="17" t="s">
        <v>912</v>
      </c>
      <c r="C633" s="18" t="s">
        <v>289</v>
      </c>
      <c r="D633" s="18" t="s">
        <v>290</v>
      </c>
      <c r="F633" s="18" t="str">
        <f t="shared" si="24"/>
        <v xml:space="preserve"> -</v>
      </c>
      <c r="G633" s="18" t="str">
        <f t="shared" si="24"/>
        <v>Padi</v>
      </c>
      <c r="H633" s="18" t="str">
        <f t="shared" si="24"/>
        <v xml:space="preserve"> -</v>
      </c>
      <c r="I633" s="18" t="str">
        <f t="shared" si="24"/>
        <v xml:space="preserve"> -</v>
      </c>
    </row>
    <row r="634" spans="2:9" x14ac:dyDescent="0.25">
      <c r="B634" s="17" t="s">
        <v>913</v>
      </c>
      <c r="C634" s="18" t="s">
        <v>289</v>
      </c>
      <c r="D634" s="18" t="s">
        <v>6</v>
      </c>
      <c r="F634" s="18" t="str">
        <f t="shared" si="24"/>
        <v xml:space="preserve"> -</v>
      </c>
      <c r="G634" s="18" t="str">
        <f t="shared" si="24"/>
        <v xml:space="preserve"> -</v>
      </c>
      <c r="H634" s="18" t="str">
        <f t="shared" si="24"/>
        <v xml:space="preserve"> -</v>
      </c>
      <c r="I634" s="18" t="str">
        <f t="shared" si="24"/>
        <v>Padi</v>
      </c>
    </row>
    <row r="635" spans="2:9" x14ac:dyDescent="0.25">
      <c r="B635" s="17" t="s">
        <v>914</v>
      </c>
      <c r="C635" s="18" t="s">
        <v>290</v>
      </c>
      <c r="D635" s="18" t="s">
        <v>291</v>
      </c>
      <c r="F635" s="18" t="str">
        <f t="shared" si="24"/>
        <v xml:space="preserve"> -</v>
      </c>
      <c r="G635" s="18" t="str">
        <f t="shared" si="24"/>
        <v xml:space="preserve"> -</v>
      </c>
      <c r="H635" s="18" t="str">
        <f t="shared" si="24"/>
        <v>Jagung</v>
      </c>
      <c r="I635" s="18" t="str">
        <f t="shared" si="24"/>
        <v xml:space="preserve"> -</v>
      </c>
    </row>
    <row r="636" spans="2:9" x14ac:dyDescent="0.25">
      <c r="B636" s="17" t="s">
        <v>915</v>
      </c>
      <c r="C636" s="18" t="s">
        <v>291</v>
      </c>
      <c r="D636" s="18" t="s">
        <v>291</v>
      </c>
      <c r="F636" s="18" t="str">
        <f t="shared" si="24"/>
        <v xml:space="preserve"> -</v>
      </c>
      <c r="G636" s="18" t="str">
        <f t="shared" si="24"/>
        <v xml:space="preserve"> -</v>
      </c>
      <c r="H636" s="18" t="str">
        <f t="shared" si="24"/>
        <v xml:space="preserve"> - </v>
      </c>
      <c r="I636" s="18" t="str">
        <f t="shared" si="24"/>
        <v xml:space="preserve"> -</v>
      </c>
    </row>
    <row r="637" spans="2:9" x14ac:dyDescent="0.25">
      <c r="B637" s="17" t="s">
        <v>916</v>
      </c>
      <c r="C637" s="18" t="s">
        <v>6</v>
      </c>
      <c r="D637" s="18" t="s">
        <v>291</v>
      </c>
      <c r="F637" s="18" t="str">
        <f t="shared" si="24"/>
        <v xml:space="preserve"> -</v>
      </c>
      <c r="G637" s="18" t="str">
        <f t="shared" si="24"/>
        <v xml:space="preserve"> -</v>
      </c>
      <c r="H637" s="18" t="str">
        <f t="shared" si="24"/>
        <v>Lainnya</v>
      </c>
      <c r="I637" s="18" t="str">
        <f t="shared" si="24"/>
        <v xml:space="preserve"> -</v>
      </c>
    </row>
    <row r="638" spans="2:9" x14ac:dyDescent="0.25">
      <c r="B638" s="17" t="s">
        <v>917</v>
      </c>
      <c r="C638" s="18" t="s">
        <v>291</v>
      </c>
      <c r="D638" s="18" t="s">
        <v>290</v>
      </c>
      <c r="F638" s="18" t="str">
        <f t="shared" si="24"/>
        <v xml:space="preserve"> -</v>
      </c>
      <c r="G638" s="18" t="str">
        <f t="shared" si="24"/>
        <v>Kacang</v>
      </c>
      <c r="H638" s="18" t="str">
        <f t="shared" si="24"/>
        <v xml:space="preserve"> -</v>
      </c>
      <c r="I638" s="18" t="str">
        <f t="shared" si="24"/>
        <v xml:space="preserve"> -</v>
      </c>
    </row>
    <row r="639" spans="2:9" x14ac:dyDescent="0.25">
      <c r="B639" s="17" t="s">
        <v>918</v>
      </c>
      <c r="C639" s="18" t="s">
        <v>6</v>
      </c>
      <c r="D639" s="18" t="s">
        <v>289</v>
      </c>
      <c r="F639" s="18" t="str">
        <f t="shared" si="24"/>
        <v>Lainnya</v>
      </c>
      <c r="G639" s="18" t="str">
        <f t="shared" si="24"/>
        <v xml:space="preserve"> -</v>
      </c>
      <c r="H639" s="18" t="str">
        <f t="shared" si="24"/>
        <v xml:space="preserve"> -</v>
      </c>
      <c r="I639" s="18" t="str">
        <f t="shared" si="24"/>
        <v xml:space="preserve"> -</v>
      </c>
    </row>
    <row r="640" spans="2:9" x14ac:dyDescent="0.25">
      <c r="B640" s="17" t="s">
        <v>919</v>
      </c>
      <c r="C640" s="18" t="s">
        <v>289</v>
      </c>
      <c r="D640" s="18" t="s">
        <v>289</v>
      </c>
      <c r="F640" s="18" t="str">
        <f t="shared" si="24"/>
        <v xml:space="preserve"> - </v>
      </c>
      <c r="G640" s="18" t="str">
        <f t="shared" si="24"/>
        <v xml:space="preserve"> -</v>
      </c>
      <c r="H640" s="18" t="str">
        <f t="shared" si="24"/>
        <v xml:space="preserve"> -</v>
      </c>
      <c r="I640" s="18" t="str">
        <f t="shared" si="24"/>
        <v xml:space="preserve"> -</v>
      </c>
    </row>
    <row r="641" spans="2:9" x14ac:dyDescent="0.25">
      <c r="B641" s="17" t="s">
        <v>920</v>
      </c>
      <c r="C641" s="18" t="s">
        <v>290</v>
      </c>
      <c r="D641" s="18" t="s">
        <v>291</v>
      </c>
      <c r="F641" s="18" t="str">
        <f t="shared" si="24"/>
        <v xml:space="preserve"> -</v>
      </c>
      <c r="G641" s="18" t="str">
        <f t="shared" si="24"/>
        <v xml:space="preserve"> -</v>
      </c>
      <c r="H641" s="18" t="str">
        <f t="shared" si="24"/>
        <v>Jagung</v>
      </c>
      <c r="I641" s="18" t="str">
        <f t="shared" si="24"/>
        <v xml:space="preserve"> -</v>
      </c>
    </row>
    <row r="642" spans="2:9" x14ac:dyDescent="0.25">
      <c r="B642" s="17" t="s">
        <v>921</v>
      </c>
      <c r="C642" s="18" t="s">
        <v>291</v>
      </c>
      <c r="D642" s="18" t="s">
        <v>291</v>
      </c>
      <c r="F642" s="18" t="str">
        <f t="shared" si="24"/>
        <v xml:space="preserve"> -</v>
      </c>
      <c r="G642" s="18" t="str">
        <f t="shared" si="24"/>
        <v xml:space="preserve"> -</v>
      </c>
      <c r="H642" s="18" t="str">
        <f t="shared" si="24"/>
        <v xml:space="preserve"> - </v>
      </c>
      <c r="I642" s="18" t="str">
        <f t="shared" si="24"/>
        <v xml:space="preserve"> -</v>
      </c>
    </row>
    <row r="643" spans="2:9" x14ac:dyDescent="0.25">
      <c r="B643" s="17" t="s">
        <v>922</v>
      </c>
      <c r="C643" s="18" t="s">
        <v>289</v>
      </c>
      <c r="D643" s="18" t="s">
        <v>290</v>
      </c>
      <c r="F643" s="18" t="str">
        <f t="shared" si="24"/>
        <v xml:space="preserve"> -</v>
      </c>
      <c r="G643" s="18" t="str">
        <f t="shared" si="24"/>
        <v>Padi</v>
      </c>
      <c r="H643" s="18" t="str">
        <f t="shared" si="24"/>
        <v xml:space="preserve"> -</v>
      </c>
      <c r="I643" s="18" t="str">
        <f t="shared" si="24"/>
        <v xml:space="preserve"> -</v>
      </c>
    </row>
    <row r="644" spans="2:9" x14ac:dyDescent="0.25">
      <c r="B644" s="17" t="s">
        <v>923</v>
      </c>
      <c r="C644" s="18" t="s">
        <v>290</v>
      </c>
      <c r="D644" s="18" t="s">
        <v>291</v>
      </c>
      <c r="F644" s="18" t="str">
        <f t="shared" si="24"/>
        <v xml:space="preserve"> -</v>
      </c>
      <c r="G644" s="18" t="str">
        <f t="shared" si="24"/>
        <v xml:space="preserve"> -</v>
      </c>
      <c r="H644" s="18" t="str">
        <f t="shared" si="24"/>
        <v>Jagung</v>
      </c>
      <c r="I644" s="18" t="str">
        <f t="shared" si="24"/>
        <v xml:space="preserve"> -</v>
      </c>
    </row>
    <row r="645" spans="2:9" x14ac:dyDescent="0.25">
      <c r="B645" s="17" t="s">
        <v>924</v>
      </c>
      <c r="C645" s="18" t="s">
        <v>291</v>
      </c>
      <c r="D645" s="18" t="s">
        <v>291</v>
      </c>
      <c r="F645" s="18" t="str">
        <f t="shared" si="24"/>
        <v xml:space="preserve"> -</v>
      </c>
      <c r="G645" s="18" t="str">
        <f t="shared" si="24"/>
        <v xml:space="preserve"> -</v>
      </c>
      <c r="H645" s="18" t="str">
        <f t="shared" si="24"/>
        <v xml:space="preserve"> - </v>
      </c>
      <c r="I645" s="18" t="str">
        <f t="shared" si="24"/>
        <v xml:space="preserve"> -</v>
      </c>
    </row>
    <row r="646" spans="2:9" x14ac:dyDescent="0.25">
      <c r="B646" s="17" t="s">
        <v>925</v>
      </c>
      <c r="C646" s="18" t="s">
        <v>290</v>
      </c>
      <c r="D646" s="18" t="s">
        <v>291</v>
      </c>
      <c r="F646" s="18" t="str">
        <f t="shared" si="24"/>
        <v xml:space="preserve"> -</v>
      </c>
      <c r="G646" s="18" t="str">
        <f t="shared" si="24"/>
        <v xml:space="preserve"> -</v>
      </c>
      <c r="H646" s="18" t="str">
        <f t="shared" si="24"/>
        <v>Jagung</v>
      </c>
      <c r="I646" s="18" t="str">
        <f t="shared" si="24"/>
        <v xml:space="preserve"> -</v>
      </c>
    </row>
    <row r="647" spans="2:9" x14ac:dyDescent="0.25">
      <c r="B647" s="17" t="s">
        <v>926</v>
      </c>
      <c r="C647" s="18" t="s">
        <v>289</v>
      </c>
      <c r="D647" s="18" t="s">
        <v>290</v>
      </c>
      <c r="F647" s="18" t="str">
        <f t="shared" si="24"/>
        <v xml:space="preserve"> -</v>
      </c>
      <c r="G647" s="18" t="str">
        <f t="shared" si="24"/>
        <v>Padi</v>
      </c>
      <c r="H647" s="18" t="str">
        <f t="shared" si="24"/>
        <v xml:space="preserve"> -</v>
      </c>
      <c r="I647" s="18" t="str">
        <f t="shared" si="24"/>
        <v xml:space="preserve"> -</v>
      </c>
    </row>
    <row r="648" spans="2:9" x14ac:dyDescent="0.25">
      <c r="B648" s="17" t="s">
        <v>927</v>
      </c>
      <c r="C648" s="18" t="s">
        <v>290</v>
      </c>
      <c r="D648" s="18" t="s">
        <v>289</v>
      </c>
      <c r="F648" s="18" t="str">
        <f t="shared" si="24"/>
        <v>Jagung</v>
      </c>
      <c r="G648" s="18" t="str">
        <f t="shared" si="24"/>
        <v xml:space="preserve"> -</v>
      </c>
      <c r="H648" s="18" t="str">
        <f t="shared" si="24"/>
        <v xml:space="preserve"> -</v>
      </c>
      <c r="I648" s="18" t="str">
        <f t="shared" si="24"/>
        <v xml:space="preserve"> -</v>
      </c>
    </row>
    <row r="649" spans="2:9" x14ac:dyDescent="0.25">
      <c r="B649" s="17" t="s">
        <v>928</v>
      </c>
      <c r="C649" s="18" t="s">
        <v>6</v>
      </c>
      <c r="D649" s="18" t="s">
        <v>290</v>
      </c>
      <c r="F649" s="18" t="str">
        <f t="shared" si="24"/>
        <v xml:space="preserve"> -</v>
      </c>
      <c r="G649" s="18" t="str">
        <f t="shared" si="24"/>
        <v>Lainnya</v>
      </c>
      <c r="H649" s="18" t="str">
        <f t="shared" si="24"/>
        <v xml:space="preserve"> -</v>
      </c>
      <c r="I649" s="18" t="str">
        <f t="shared" si="24"/>
        <v xml:space="preserve"> -</v>
      </c>
    </row>
    <row r="650" spans="2:9" x14ac:dyDescent="0.25">
      <c r="B650" s="17" t="s">
        <v>929</v>
      </c>
      <c r="C650" s="18" t="s">
        <v>290</v>
      </c>
      <c r="D650" s="18" t="s">
        <v>289</v>
      </c>
      <c r="F650" s="18" t="str">
        <f t="shared" si="24"/>
        <v>Jagung</v>
      </c>
      <c r="G650" s="18" t="str">
        <f t="shared" si="24"/>
        <v xml:space="preserve"> -</v>
      </c>
      <c r="H650" s="18" t="str">
        <f t="shared" si="24"/>
        <v xml:space="preserve"> -</v>
      </c>
      <c r="I650" s="18" t="str">
        <f t="shared" si="24"/>
        <v xml:space="preserve"> -</v>
      </c>
    </row>
    <row r="651" spans="2:9" x14ac:dyDescent="0.25">
      <c r="B651" s="17" t="s">
        <v>930</v>
      </c>
      <c r="C651" s="18" t="s">
        <v>6</v>
      </c>
      <c r="D651" s="18" t="s">
        <v>290</v>
      </c>
      <c r="F651" s="18" t="str">
        <f t="shared" si="24"/>
        <v xml:space="preserve"> -</v>
      </c>
      <c r="G651" s="18" t="str">
        <f t="shared" si="24"/>
        <v>Lainnya</v>
      </c>
      <c r="H651" s="18" t="str">
        <f t="shared" si="24"/>
        <v xml:space="preserve"> -</v>
      </c>
      <c r="I651" s="18" t="str">
        <f t="shared" si="24"/>
        <v xml:space="preserve"> -</v>
      </c>
    </row>
    <row r="652" spans="2:9" x14ac:dyDescent="0.25">
      <c r="B652" s="17" t="s">
        <v>931</v>
      </c>
      <c r="C652" s="18" t="s">
        <v>290</v>
      </c>
      <c r="D652" s="18" t="s">
        <v>291</v>
      </c>
      <c r="F652" s="18" t="str">
        <f t="shared" si="24"/>
        <v xml:space="preserve"> -</v>
      </c>
      <c r="G652" s="18" t="str">
        <f t="shared" si="24"/>
        <v xml:space="preserve"> -</v>
      </c>
      <c r="H652" s="18" t="str">
        <f t="shared" si="24"/>
        <v>Jagung</v>
      </c>
      <c r="I652" s="18" t="str">
        <f t="shared" si="24"/>
        <v xml:space="preserve"> -</v>
      </c>
    </row>
    <row r="653" spans="2:9" x14ac:dyDescent="0.25">
      <c r="B653" s="17" t="s">
        <v>932</v>
      </c>
      <c r="C653" s="18" t="s">
        <v>289</v>
      </c>
      <c r="D653" s="18" t="s">
        <v>6</v>
      </c>
      <c r="F653" s="18" t="str">
        <f t="shared" si="24"/>
        <v xml:space="preserve"> -</v>
      </c>
      <c r="G653" s="18" t="str">
        <f t="shared" si="24"/>
        <v xml:space="preserve"> -</v>
      </c>
      <c r="H653" s="18" t="str">
        <f t="shared" si="24"/>
        <v xml:space="preserve"> -</v>
      </c>
      <c r="I653" s="18" t="str">
        <f t="shared" si="24"/>
        <v>Padi</v>
      </c>
    </row>
    <row r="654" spans="2:9" x14ac:dyDescent="0.25">
      <c r="B654" s="17" t="s">
        <v>933</v>
      </c>
      <c r="C654" s="18" t="s">
        <v>290</v>
      </c>
      <c r="D654" s="18" t="s">
        <v>6</v>
      </c>
      <c r="F654" s="18" t="str">
        <f t="shared" si="24"/>
        <v xml:space="preserve"> -</v>
      </c>
      <c r="G654" s="18" t="str">
        <f t="shared" si="24"/>
        <v xml:space="preserve"> -</v>
      </c>
      <c r="H654" s="18" t="str">
        <f t="shared" si="24"/>
        <v xml:space="preserve"> -</v>
      </c>
      <c r="I654" s="18" t="str">
        <f t="shared" si="24"/>
        <v>Jagung</v>
      </c>
    </row>
    <row r="655" spans="2:9" x14ac:dyDescent="0.25">
      <c r="B655" s="17" t="s">
        <v>934</v>
      </c>
      <c r="C655" s="18" t="s">
        <v>290</v>
      </c>
      <c r="D655" s="18" t="s">
        <v>290</v>
      </c>
      <c r="F655" s="18" t="str">
        <f t="shared" si="24"/>
        <v xml:space="preserve"> -</v>
      </c>
      <c r="G655" s="18" t="str">
        <f t="shared" si="24"/>
        <v xml:space="preserve"> - </v>
      </c>
      <c r="H655" s="18" t="str">
        <f t="shared" si="24"/>
        <v xml:space="preserve"> -</v>
      </c>
      <c r="I655" s="18" t="str">
        <f t="shared" si="24"/>
        <v xml:space="preserve"> -</v>
      </c>
    </row>
    <row r="656" spans="2:9" x14ac:dyDescent="0.25">
      <c r="B656" s="17" t="s">
        <v>935</v>
      </c>
      <c r="C656" s="18" t="s">
        <v>291</v>
      </c>
      <c r="D656" s="18" t="s">
        <v>289</v>
      </c>
      <c r="F656" s="18" t="str">
        <f t="shared" si="24"/>
        <v>Kacang</v>
      </c>
      <c r="G656" s="18" t="str">
        <f t="shared" si="24"/>
        <v xml:space="preserve"> -</v>
      </c>
      <c r="H656" s="18" t="str">
        <f t="shared" si="24"/>
        <v xml:space="preserve"> -</v>
      </c>
      <c r="I656" s="18" t="str">
        <f t="shared" si="24"/>
        <v xml:space="preserve"> -</v>
      </c>
    </row>
    <row r="657" spans="2:9" x14ac:dyDescent="0.25">
      <c r="B657" s="17" t="s">
        <v>936</v>
      </c>
      <c r="C657" s="18" t="s">
        <v>289</v>
      </c>
      <c r="D657" s="18" t="s">
        <v>291</v>
      </c>
      <c r="F657" s="18" t="str">
        <f t="shared" si="24"/>
        <v xml:space="preserve"> -</v>
      </c>
      <c r="G657" s="18" t="str">
        <f t="shared" si="24"/>
        <v xml:space="preserve"> -</v>
      </c>
      <c r="H657" s="18" t="str">
        <f t="shared" si="24"/>
        <v>Padi</v>
      </c>
      <c r="I657" s="18" t="str">
        <f t="shared" si="24"/>
        <v xml:space="preserve"> -</v>
      </c>
    </row>
    <row r="658" spans="2:9" x14ac:dyDescent="0.25">
      <c r="B658" s="17" t="s">
        <v>937</v>
      </c>
      <c r="C658" s="18" t="s">
        <v>289</v>
      </c>
      <c r="D658" s="18" t="s">
        <v>291</v>
      </c>
      <c r="F658" s="18" t="str">
        <f t="shared" si="24"/>
        <v xml:space="preserve"> -</v>
      </c>
      <c r="G658" s="18" t="str">
        <f t="shared" si="24"/>
        <v xml:space="preserve"> -</v>
      </c>
      <c r="H658" s="18" t="str">
        <f t="shared" si="24"/>
        <v>Padi</v>
      </c>
      <c r="I658" s="18" t="str">
        <f t="shared" si="24"/>
        <v xml:space="preserve"> -</v>
      </c>
    </row>
    <row r="659" spans="2:9" x14ac:dyDescent="0.25">
      <c r="B659" s="17" t="s">
        <v>938</v>
      </c>
      <c r="C659" s="18" t="s">
        <v>291</v>
      </c>
      <c r="D659" s="18" t="s">
        <v>289</v>
      </c>
      <c r="F659" s="18" t="str">
        <f t="shared" si="24"/>
        <v>Kacang</v>
      </c>
      <c r="G659" s="18" t="str">
        <f t="shared" si="24"/>
        <v xml:space="preserve"> -</v>
      </c>
      <c r="H659" s="18" t="str">
        <f t="shared" si="24"/>
        <v xml:space="preserve"> -</v>
      </c>
      <c r="I659" s="18" t="str">
        <f t="shared" si="24"/>
        <v xml:space="preserve"> -</v>
      </c>
    </row>
    <row r="660" spans="2:9" x14ac:dyDescent="0.25">
      <c r="B660" s="17" t="s">
        <v>939</v>
      </c>
      <c r="C660" s="18" t="s">
        <v>291</v>
      </c>
      <c r="D660" s="18" t="s">
        <v>289</v>
      </c>
      <c r="F660" s="18" t="str">
        <f t="shared" si="24"/>
        <v>Kacang</v>
      </c>
      <c r="G660" s="18" t="str">
        <f t="shared" si="24"/>
        <v xml:space="preserve"> -</v>
      </c>
      <c r="H660" s="18" t="str">
        <f t="shared" si="24"/>
        <v xml:space="preserve"> -</v>
      </c>
      <c r="I660" s="18" t="str">
        <f t="shared" si="24"/>
        <v xml:space="preserve"> -</v>
      </c>
    </row>
    <row r="661" spans="2:9" x14ac:dyDescent="0.25">
      <c r="B661" s="17" t="s">
        <v>940</v>
      </c>
      <c r="C661" s="18" t="s">
        <v>6</v>
      </c>
      <c r="D661" s="18" t="s">
        <v>291</v>
      </c>
      <c r="F661" s="18" t="str">
        <f t="shared" si="24"/>
        <v xml:space="preserve"> -</v>
      </c>
      <c r="G661" s="18" t="str">
        <f t="shared" si="24"/>
        <v xml:space="preserve"> -</v>
      </c>
      <c r="H661" s="18" t="str">
        <f t="shared" si="24"/>
        <v>Lainnya</v>
      </c>
      <c r="I661" s="18" t="str">
        <f t="shared" si="24"/>
        <v xml:space="preserve"> -</v>
      </c>
    </row>
    <row r="662" spans="2:9" x14ac:dyDescent="0.25">
      <c r="B662" s="17" t="s">
        <v>941</v>
      </c>
      <c r="C662" s="18" t="s">
        <v>290</v>
      </c>
      <c r="D662" s="18" t="s">
        <v>6</v>
      </c>
      <c r="F662" s="18" t="str">
        <f t="shared" si="24"/>
        <v xml:space="preserve"> -</v>
      </c>
      <c r="G662" s="18" t="str">
        <f t="shared" si="24"/>
        <v xml:space="preserve"> -</v>
      </c>
      <c r="H662" s="18" t="str">
        <f t="shared" si="24"/>
        <v xml:space="preserve"> -</v>
      </c>
      <c r="I662" s="18" t="str">
        <f t="shared" si="24"/>
        <v>Jagung</v>
      </c>
    </row>
    <row r="663" spans="2:9" x14ac:dyDescent="0.25">
      <c r="B663" s="17" t="s">
        <v>942</v>
      </c>
      <c r="C663" s="18" t="s">
        <v>289</v>
      </c>
      <c r="D663" s="18" t="s">
        <v>289</v>
      </c>
      <c r="F663" s="18" t="str">
        <f t="shared" si="24"/>
        <v xml:space="preserve"> - </v>
      </c>
      <c r="G663" s="18" t="str">
        <f t="shared" si="24"/>
        <v xml:space="preserve"> -</v>
      </c>
      <c r="H663" s="18" t="str">
        <f t="shared" si="24"/>
        <v xml:space="preserve"> -</v>
      </c>
      <c r="I663" s="18" t="str">
        <f t="shared" si="24"/>
        <v xml:space="preserve"> -</v>
      </c>
    </row>
    <row r="664" spans="2:9" x14ac:dyDescent="0.25">
      <c r="B664" s="17" t="s">
        <v>943</v>
      </c>
      <c r="C664" s="18" t="s">
        <v>6</v>
      </c>
      <c r="D664" s="18" t="s">
        <v>290</v>
      </c>
      <c r="F664" s="18" t="str">
        <f t="shared" si="24"/>
        <v xml:space="preserve"> -</v>
      </c>
      <c r="G664" s="18" t="str">
        <f t="shared" si="24"/>
        <v>Lainnya</v>
      </c>
      <c r="H664" s="18" t="str">
        <f t="shared" si="24"/>
        <v xml:space="preserve"> -</v>
      </c>
      <c r="I664" s="18" t="str">
        <f t="shared" si="24"/>
        <v xml:space="preserve"> -</v>
      </c>
    </row>
    <row r="665" spans="2:9" x14ac:dyDescent="0.25">
      <c r="B665" s="17" t="s">
        <v>944</v>
      </c>
      <c r="C665" s="18" t="s">
        <v>290</v>
      </c>
      <c r="D665" s="18" t="s">
        <v>289</v>
      </c>
      <c r="F665" s="18" t="str">
        <f t="shared" si="24"/>
        <v>Jagung</v>
      </c>
      <c r="G665" s="18" t="str">
        <f t="shared" si="24"/>
        <v xml:space="preserve"> -</v>
      </c>
      <c r="H665" s="18" t="str">
        <f t="shared" si="24"/>
        <v xml:space="preserve"> -</v>
      </c>
      <c r="I665" s="18" t="str">
        <f t="shared" si="24"/>
        <v xml:space="preserve"> -</v>
      </c>
    </row>
    <row r="666" spans="2:9" x14ac:dyDescent="0.25">
      <c r="B666" s="17" t="s">
        <v>945</v>
      </c>
      <c r="C666" s="18" t="s">
        <v>289</v>
      </c>
      <c r="D666" s="18" t="s">
        <v>289</v>
      </c>
      <c r="F666" s="18" t="str">
        <f t="shared" si="24"/>
        <v xml:space="preserve"> - </v>
      </c>
      <c r="G666" s="18" t="str">
        <f t="shared" si="24"/>
        <v xml:space="preserve"> -</v>
      </c>
      <c r="H666" s="18" t="str">
        <f t="shared" si="24"/>
        <v xml:space="preserve"> -</v>
      </c>
      <c r="I666" s="18" t="str">
        <f t="shared" si="24"/>
        <v xml:space="preserve"> -</v>
      </c>
    </row>
    <row r="667" spans="2:9" x14ac:dyDescent="0.25">
      <c r="B667" s="17" t="s">
        <v>946</v>
      </c>
      <c r="C667" s="18" t="s">
        <v>290</v>
      </c>
      <c r="D667" s="18" t="s">
        <v>290</v>
      </c>
      <c r="F667" s="18" t="str">
        <f t="shared" si="24"/>
        <v xml:space="preserve"> -</v>
      </c>
      <c r="G667" s="18" t="str">
        <f t="shared" si="24"/>
        <v xml:space="preserve"> - </v>
      </c>
      <c r="H667" s="18" t="str">
        <f t="shared" si="24"/>
        <v xml:space="preserve"> -</v>
      </c>
      <c r="I667" s="18" t="str">
        <f t="shared" si="24"/>
        <v xml:space="preserve"> -</v>
      </c>
    </row>
    <row r="668" spans="2:9" x14ac:dyDescent="0.25">
      <c r="B668" s="17" t="s">
        <v>947</v>
      </c>
      <c r="C668" s="18" t="s">
        <v>289</v>
      </c>
      <c r="D668" s="18" t="s">
        <v>6</v>
      </c>
      <c r="F668" s="18" t="str">
        <f t="shared" si="24"/>
        <v xml:space="preserve"> -</v>
      </c>
      <c r="G668" s="18" t="str">
        <f t="shared" si="24"/>
        <v xml:space="preserve"> -</v>
      </c>
      <c r="H668" s="18" t="str">
        <f t="shared" si="24"/>
        <v xml:space="preserve"> -</v>
      </c>
      <c r="I668" s="18" t="str">
        <f t="shared" si="24"/>
        <v>Padi</v>
      </c>
    </row>
    <row r="669" spans="2:9" x14ac:dyDescent="0.25">
      <c r="B669" s="17" t="s">
        <v>948</v>
      </c>
      <c r="C669" s="18" t="s">
        <v>290</v>
      </c>
      <c r="D669" s="18" t="s">
        <v>290</v>
      </c>
      <c r="F669" s="18" t="str">
        <f t="shared" si="24"/>
        <v xml:space="preserve"> -</v>
      </c>
      <c r="G669" s="18" t="str">
        <f t="shared" si="24"/>
        <v xml:space="preserve"> - </v>
      </c>
      <c r="H669" s="18" t="str">
        <f t="shared" si="24"/>
        <v xml:space="preserve"> -</v>
      </c>
      <c r="I669" s="18" t="str">
        <f t="shared" si="24"/>
        <v xml:space="preserve"> -</v>
      </c>
    </row>
    <row r="670" spans="2:9" x14ac:dyDescent="0.25">
      <c r="B670" s="17" t="s">
        <v>949</v>
      </c>
      <c r="C670" s="18" t="s">
        <v>291</v>
      </c>
      <c r="D670" s="18" t="s">
        <v>289</v>
      </c>
      <c r="F670" s="18" t="str">
        <f t="shared" si="24"/>
        <v>Kacang</v>
      </c>
      <c r="G670" s="18" t="str">
        <f t="shared" si="24"/>
        <v xml:space="preserve"> -</v>
      </c>
      <c r="H670" s="18" t="str">
        <f t="shared" si="24"/>
        <v xml:space="preserve"> -</v>
      </c>
      <c r="I670" s="18" t="str">
        <f t="shared" si="24"/>
        <v xml:space="preserve"> -</v>
      </c>
    </row>
    <row r="671" spans="2:9" x14ac:dyDescent="0.25">
      <c r="B671" s="17" t="s">
        <v>950</v>
      </c>
      <c r="C671" s="18" t="s">
        <v>289</v>
      </c>
      <c r="D671" s="18" t="s">
        <v>291</v>
      </c>
      <c r="F671" s="18" t="str">
        <f t="shared" si="24"/>
        <v xml:space="preserve"> -</v>
      </c>
      <c r="G671" s="18" t="str">
        <f t="shared" si="24"/>
        <v xml:space="preserve"> -</v>
      </c>
      <c r="H671" s="18" t="str">
        <f t="shared" si="24"/>
        <v>Padi</v>
      </c>
      <c r="I671" s="18" t="str">
        <f t="shared" si="24"/>
        <v xml:space="preserve"> -</v>
      </c>
    </row>
    <row r="672" spans="2:9" x14ac:dyDescent="0.25">
      <c r="B672" s="17" t="s">
        <v>951</v>
      </c>
      <c r="C672" s="18" t="s">
        <v>291</v>
      </c>
      <c r="D672" s="18" t="s">
        <v>289</v>
      </c>
      <c r="F672" s="18" t="str">
        <f t="shared" si="24"/>
        <v>Kacang</v>
      </c>
      <c r="G672" s="18" t="str">
        <f t="shared" si="24"/>
        <v xml:space="preserve"> -</v>
      </c>
      <c r="H672" s="18" t="str">
        <f t="shared" si="24"/>
        <v xml:space="preserve"> -</v>
      </c>
      <c r="I672" s="18" t="str">
        <f t="shared" si="24"/>
        <v xml:space="preserve"> -</v>
      </c>
    </row>
    <row r="673" spans="2:9" x14ac:dyDescent="0.25">
      <c r="B673" s="17" t="s">
        <v>952</v>
      </c>
      <c r="C673" s="18" t="s">
        <v>289</v>
      </c>
      <c r="D673" s="18" t="s">
        <v>291</v>
      </c>
      <c r="F673" s="18" t="str">
        <f t="shared" si="24"/>
        <v xml:space="preserve"> -</v>
      </c>
      <c r="G673" s="18" t="str">
        <f t="shared" si="24"/>
        <v xml:space="preserve"> -</v>
      </c>
      <c r="H673" s="18" t="str">
        <f t="shared" si="24"/>
        <v>Padi</v>
      </c>
      <c r="I673" s="18" t="str">
        <f t="shared" si="24"/>
        <v xml:space="preserve"> -</v>
      </c>
    </row>
    <row r="674" spans="2:9" x14ac:dyDescent="0.25">
      <c r="B674" s="17" t="s">
        <v>953</v>
      </c>
      <c r="C674" s="18" t="s">
        <v>290</v>
      </c>
      <c r="D674" s="18" t="s">
        <v>291</v>
      </c>
      <c r="F674" s="18" t="str">
        <f t="shared" si="24"/>
        <v xml:space="preserve"> -</v>
      </c>
      <c r="G674" s="18" t="str">
        <f t="shared" si="24"/>
        <v xml:space="preserve"> -</v>
      </c>
      <c r="H674" s="18" t="str">
        <f t="shared" si="24"/>
        <v>Jagung</v>
      </c>
      <c r="I674" s="18" t="str">
        <f t="shared" si="24"/>
        <v xml:space="preserve"> -</v>
      </c>
    </row>
    <row r="675" spans="2:9" x14ac:dyDescent="0.25">
      <c r="B675" s="17" t="s">
        <v>954</v>
      </c>
      <c r="C675" s="18" t="s">
        <v>290</v>
      </c>
      <c r="D675" s="18" t="s">
        <v>289</v>
      </c>
      <c r="F675" s="18" t="str">
        <f t="shared" si="24"/>
        <v>Jagung</v>
      </c>
      <c r="G675" s="18" t="str">
        <f t="shared" si="24"/>
        <v xml:space="preserve"> -</v>
      </c>
      <c r="H675" s="18" t="str">
        <f t="shared" si="24"/>
        <v xml:space="preserve"> -</v>
      </c>
      <c r="I675" s="18" t="str">
        <f t="shared" si="24"/>
        <v xml:space="preserve"> -</v>
      </c>
    </row>
    <row r="676" spans="2:9" x14ac:dyDescent="0.25">
      <c r="B676" s="17" t="s">
        <v>955</v>
      </c>
      <c r="C676" s="18" t="s">
        <v>289</v>
      </c>
      <c r="D676" s="18" t="s">
        <v>289</v>
      </c>
      <c r="F676" s="18" t="str">
        <f t="shared" si="24"/>
        <v xml:space="preserve"> - </v>
      </c>
      <c r="G676" s="18" t="str">
        <f t="shared" si="24"/>
        <v xml:space="preserve"> -</v>
      </c>
      <c r="H676" s="18" t="str">
        <f t="shared" si="24"/>
        <v xml:space="preserve"> -</v>
      </c>
      <c r="I676" s="18" t="str">
        <f t="shared" si="24"/>
        <v xml:space="preserve"> -</v>
      </c>
    </row>
    <row r="677" spans="2:9" x14ac:dyDescent="0.25">
      <c r="B677" s="17" t="s">
        <v>956</v>
      </c>
      <c r="C677" s="18" t="s">
        <v>290</v>
      </c>
      <c r="D677" s="18" t="s">
        <v>290</v>
      </c>
      <c r="F677" s="18" t="str">
        <f t="shared" si="24"/>
        <v xml:space="preserve"> -</v>
      </c>
      <c r="G677" s="18" t="str">
        <f t="shared" si="24"/>
        <v xml:space="preserve"> - </v>
      </c>
      <c r="H677" s="18" t="str">
        <f t="shared" si="24"/>
        <v xml:space="preserve"> -</v>
      </c>
      <c r="I677" s="18" t="str">
        <f t="shared" si="24"/>
        <v xml:space="preserve"> -</v>
      </c>
    </row>
    <row r="678" spans="2:9" x14ac:dyDescent="0.25">
      <c r="B678" s="17" t="s">
        <v>957</v>
      </c>
      <c r="C678" s="18" t="s">
        <v>289</v>
      </c>
      <c r="D678" s="18" t="s">
        <v>289</v>
      </c>
      <c r="F678" s="18" t="str">
        <f t="shared" si="24"/>
        <v xml:space="preserve"> - </v>
      </c>
      <c r="G678" s="18" t="str">
        <f t="shared" si="24"/>
        <v xml:space="preserve"> -</v>
      </c>
      <c r="H678" s="18" t="str">
        <f t="shared" si="24"/>
        <v xml:space="preserve"> -</v>
      </c>
      <c r="I678" s="18" t="str">
        <f t="shared" si="24"/>
        <v xml:space="preserve"> -</v>
      </c>
    </row>
    <row r="679" spans="2:9" x14ac:dyDescent="0.25">
      <c r="B679" s="17" t="s">
        <v>958</v>
      </c>
      <c r="C679" s="18" t="s">
        <v>291</v>
      </c>
      <c r="D679" s="18" t="s">
        <v>289</v>
      </c>
      <c r="F679" s="18" t="str">
        <f t="shared" si="24"/>
        <v>Kacang</v>
      </c>
      <c r="G679" s="18" t="str">
        <f t="shared" si="24"/>
        <v xml:space="preserve"> -</v>
      </c>
      <c r="H679" s="18" t="str">
        <f t="shared" si="24"/>
        <v xml:space="preserve"> -</v>
      </c>
      <c r="I679" s="18" t="str">
        <f t="shared" ref="F679:I742" si="25">IF($D679&lt;&gt;I$11," -",IF(AND(I$11=$D679,I$11=$C679)," - ",$C679))</f>
        <v xml:space="preserve"> -</v>
      </c>
    </row>
    <row r="680" spans="2:9" x14ac:dyDescent="0.25">
      <c r="B680" s="17" t="s">
        <v>959</v>
      </c>
      <c r="C680" s="18" t="s">
        <v>290</v>
      </c>
      <c r="D680" s="18" t="s">
        <v>290</v>
      </c>
      <c r="F680" s="18" t="str">
        <f t="shared" si="25"/>
        <v xml:space="preserve"> -</v>
      </c>
      <c r="G680" s="18" t="str">
        <f t="shared" si="25"/>
        <v xml:space="preserve"> - </v>
      </c>
      <c r="H680" s="18" t="str">
        <f t="shared" si="25"/>
        <v xml:space="preserve"> -</v>
      </c>
      <c r="I680" s="18" t="str">
        <f t="shared" si="25"/>
        <v xml:space="preserve"> -</v>
      </c>
    </row>
    <row r="681" spans="2:9" x14ac:dyDescent="0.25">
      <c r="B681" s="17" t="s">
        <v>960</v>
      </c>
      <c r="C681" s="18" t="s">
        <v>6</v>
      </c>
      <c r="D681" s="18" t="s">
        <v>291</v>
      </c>
      <c r="F681" s="18" t="str">
        <f t="shared" si="25"/>
        <v xml:space="preserve"> -</v>
      </c>
      <c r="G681" s="18" t="str">
        <f t="shared" si="25"/>
        <v xml:space="preserve"> -</v>
      </c>
      <c r="H681" s="18" t="str">
        <f t="shared" si="25"/>
        <v>Lainnya</v>
      </c>
      <c r="I681" s="18" t="str">
        <f t="shared" si="25"/>
        <v xml:space="preserve"> -</v>
      </c>
    </row>
    <row r="682" spans="2:9" x14ac:dyDescent="0.25">
      <c r="B682" s="17" t="s">
        <v>961</v>
      </c>
      <c r="C682" s="18" t="s">
        <v>6</v>
      </c>
      <c r="D682" s="18" t="s">
        <v>6</v>
      </c>
      <c r="F682" s="18" t="str">
        <f t="shared" si="25"/>
        <v xml:space="preserve"> -</v>
      </c>
      <c r="G682" s="18" t="str">
        <f t="shared" si="25"/>
        <v xml:space="preserve"> -</v>
      </c>
      <c r="H682" s="18" t="str">
        <f t="shared" si="25"/>
        <v xml:space="preserve"> -</v>
      </c>
      <c r="I682" s="18" t="str">
        <f t="shared" si="25"/>
        <v xml:space="preserve"> - </v>
      </c>
    </row>
    <row r="683" spans="2:9" x14ac:dyDescent="0.25">
      <c r="B683" s="17" t="s">
        <v>962</v>
      </c>
      <c r="C683" s="18" t="s">
        <v>290</v>
      </c>
      <c r="D683" s="18" t="s">
        <v>289</v>
      </c>
      <c r="F683" s="18" t="str">
        <f t="shared" si="25"/>
        <v>Jagung</v>
      </c>
      <c r="G683" s="18" t="str">
        <f t="shared" si="25"/>
        <v xml:space="preserve"> -</v>
      </c>
      <c r="H683" s="18" t="str">
        <f t="shared" si="25"/>
        <v xml:space="preserve"> -</v>
      </c>
      <c r="I683" s="18" t="str">
        <f t="shared" si="25"/>
        <v xml:space="preserve"> -</v>
      </c>
    </row>
    <row r="684" spans="2:9" x14ac:dyDescent="0.25">
      <c r="B684" s="17" t="s">
        <v>963</v>
      </c>
      <c r="C684" s="18" t="s">
        <v>6</v>
      </c>
      <c r="D684" s="18" t="s">
        <v>290</v>
      </c>
      <c r="F684" s="18" t="str">
        <f t="shared" si="25"/>
        <v xml:space="preserve"> -</v>
      </c>
      <c r="G684" s="18" t="str">
        <f t="shared" si="25"/>
        <v>Lainnya</v>
      </c>
      <c r="H684" s="18" t="str">
        <f t="shared" si="25"/>
        <v xml:space="preserve"> -</v>
      </c>
      <c r="I684" s="18" t="str">
        <f t="shared" si="25"/>
        <v xml:space="preserve"> -</v>
      </c>
    </row>
    <row r="685" spans="2:9" x14ac:dyDescent="0.25">
      <c r="B685" s="17" t="s">
        <v>964</v>
      </c>
      <c r="C685" s="18" t="s">
        <v>291</v>
      </c>
      <c r="D685" s="18" t="s">
        <v>291</v>
      </c>
      <c r="F685" s="18" t="str">
        <f t="shared" si="25"/>
        <v xml:space="preserve"> -</v>
      </c>
      <c r="G685" s="18" t="str">
        <f t="shared" si="25"/>
        <v xml:space="preserve"> -</v>
      </c>
      <c r="H685" s="18" t="str">
        <f t="shared" si="25"/>
        <v xml:space="preserve"> - </v>
      </c>
      <c r="I685" s="18" t="str">
        <f t="shared" si="25"/>
        <v xml:space="preserve"> -</v>
      </c>
    </row>
    <row r="686" spans="2:9" x14ac:dyDescent="0.25">
      <c r="B686" s="17" t="s">
        <v>965</v>
      </c>
      <c r="C686" s="18" t="s">
        <v>291</v>
      </c>
      <c r="D686" s="18" t="s">
        <v>290</v>
      </c>
      <c r="F686" s="18" t="str">
        <f t="shared" si="25"/>
        <v xml:space="preserve"> -</v>
      </c>
      <c r="G686" s="18" t="str">
        <f t="shared" si="25"/>
        <v>Kacang</v>
      </c>
      <c r="H686" s="18" t="str">
        <f t="shared" si="25"/>
        <v xml:space="preserve"> -</v>
      </c>
      <c r="I686" s="18" t="str">
        <f t="shared" si="25"/>
        <v xml:space="preserve"> -</v>
      </c>
    </row>
    <row r="687" spans="2:9" x14ac:dyDescent="0.25">
      <c r="B687" s="17" t="s">
        <v>966</v>
      </c>
      <c r="C687" s="18" t="s">
        <v>289</v>
      </c>
      <c r="D687" s="18" t="s">
        <v>6</v>
      </c>
      <c r="F687" s="18" t="str">
        <f t="shared" si="25"/>
        <v xml:space="preserve"> -</v>
      </c>
      <c r="G687" s="18" t="str">
        <f t="shared" si="25"/>
        <v xml:space="preserve"> -</v>
      </c>
      <c r="H687" s="18" t="str">
        <f t="shared" si="25"/>
        <v xml:space="preserve"> -</v>
      </c>
      <c r="I687" s="18" t="str">
        <f t="shared" si="25"/>
        <v>Padi</v>
      </c>
    </row>
    <row r="688" spans="2:9" x14ac:dyDescent="0.25">
      <c r="B688" s="17" t="s">
        <v>967</v>
      </c>
      <c r="C688" s="18" t="s">
        <v>291</v>
      </c>
      <c r="D688" s="18" t="s">
        <v>6</v>
      </c>
      <c r="F688" s="18" t="str">
        <f t="shared" si="25"/>
        <v xml:space="preserve"> -</v>
      </c>
      <c r="G688" s="18" t="str">
        <f t="shared" si="25"/>
        <v xml:space="preserve"> -</v>
      </c>
      <c r="H688" s="18" t="str">
        <f t="shared" si="25"/>
        <v xml:space="preserve"> -</v>
      </c>
      <c r="I688" s="18" t="str">
        <f t="shared" si="25"/>
        <v>Kacang</v>
      </c>
    </row>
    <row r="689" spans="2:9" x14ac:dyDescent="0.25">
      <c r="B689" s="17" t="s">
        <v>968</v>
      </c>
      <c r="C689" s="18" t="s">
        <v>290</v>
      </c>
      <c r="D689" s="18" t="s">
        <v>290</v>
      </c>
      <c r="F689" s="18" t="str">
        <f t="shared" si="25"/>
        <v xml:space="preserve"> -</v>
      </c>
      <c r="G689" s="18" t="str">
        <f t="shared" si="25"/>
        <v xml:space="preserve"> - </v>
      </c>
      <c r="H689" s="18" t="str">
        <f t="shared" si="25"/>
        <v xml:space="preserve"> -</v>
      </c>
      <c r="I689" s="18" t="str">
        <f t="shared" si="25"/>
        <v xml:space="preserve"> -</v>
      </c>
    </row>
    <row r="690" spans="2:9" x14ac:dyDescent="0.25">
      <c r="B690" s="17" t="s">
        <v>969</v>
      </c>
      <c r="C690" s="18" t="s">
        <v>289</v>
      </c>
      <c r="D690" s="18" t="s">
        <v>6</v>
      </c>
      <c r="F690" s="18" t="str">
        <f t="shared" si="25"/>
        <v xml:space="preserve"> -</v>
      </c>
      <c r="G690" s="18" t="str">
        <f t="shared" si="25"/>
        <v xml:space="preserve"> -</v>
      </c>
      <c r="H690" s="18" t="str">
        <f t="shared" si="25"/>
        <v xml:space="preserve"> -</v>
      </c>
      <c r="I690" s="18" t="str">
        <f t="shared" si="25"/>
        <v>Padi</v>
      </c>
    </row>
    <row r="691" spans="2:9" x14ac:dyDescent="0.25">
      <c r="B691" s="17" t="s">
        <v>970</v>
      </c>
      <c r="C691" s="18" t="s">
        <v>289</v>
      </c>
      <c r="D691" s="18" t="s">
        <v>291</v>
      </c>
      <c r="F691" s="18" t="str">
        <f t="shared" si="25"/>
        <v xml:space="preserve"> -</v>
      </c>
      <c r="G691" s="18" t="str">
        <f t="shared" si="25"/>
        <v xml:space="preserve"> -</v>
      </c>
      <c r="H691" s="18" t="str">
        <f t="shared" si="25"/>
        <v>Padi</v>
      </c>
      <c r="I691" s="18" t="str">
        <f t="shared" si="25"/>
        <v xml:space="preserve"> -</v>
      </c>
    </row>
    <row r="692" spans="2:9" x14ac:dyDescent="0.25">
      <c r="B692" s="17" t="s">
        <v>971</v>
      </c>
      <c r="C692" s="18" t="s">
        <v>289</v>
      </c>
      <c r="D692" s="18" t="s">
        <v>291</v>
      </c>
      <c r="F692" s="18" t="str">
        <f t="shared" si="25"/>
        <v xml:space="preserve"> -</v>
      </c>
      <c r="G692" s="18" t="str">
        <f t="shared" si="25"/>
        <v xml:space="preserve"> -</v>
      </c>
      <c r="H692" s="18" t="str">
        <f t="shared" si="25"/>
        <v>Padi</v>
      </c>
      <c r="I692" s="18" t="str">
        <f t="shared" si="25"/>
        <v xml:space="preserve"> -</v>
      </c>
    </row>
    <row r="693" spans="2:9" x14ac:dyDescent="0.25">
      <c r="B693" s="17" t="s">
        <v>972</v>
      </c>
      <c r="C693" s="18" t="s">
        <v>289</v>
      </c>
      <c r="D693" s="18" t="s">
        <v>289</v>
      </c>
      <c r="F693" s="18" t="str">
        <f t="shared" si="25"/>
        <v xml:space="preserve"> - </v>
      </c>
      <c r="G693" s="18" t="str">
        <f t="shared" si="25"/>
        <v xml:space="preserve"> -</v>
      </c>
      <c r="H693" s="18" t="str">
        <f t="shared" si="25"/>
        <v xml:space="preserve"> -</v>
      </c>
      <c r="I693" s="18" t="str">
        <f t="shared" si="25"/>
        <v xml:space="preserve"> -</v>
      </c>
    </row>
    <row r="694" spans="2:9" x14ac:dyDescent="0.25">
      <c r="B694" s="17" t="s">
        <v>973</v>
      </c>
      <c r="C694" s="18" t="s">
        <v>289</v>
      </c>
      <c r="D694" s="18" t="s">
        <v>291</v>
      </c>
      <c r="F694" s="18" t="str">
        <f t="shared" si="25"/>
        <v xml:space="preserve"> -</v>
      </c>
      <c r="G694" s="18" t="str">
        <f t="shared" si="25"/>
        <v xml:space="preserve"> -</v>
      </c>
      <c r="H694" s="18" t="str">
        <f t="shared" si="25"/>
        <v>Padi</v>
      </c>
      <c r="I694" s="18" t="str">
        <f t="shared" si="25"/>
        <v xml:space="preserve"> -</v>
      </c>
    </row>
    <row r="695" spans="2:9" x14ac:dyDescent="0.25">
      <c r="B695" s="17" t="s">
        <v>974</v>
      </c>
      <c r="C695" s="18" t="s">
        <v>289</v>
      </c>
      <c r="D695" s="18" t="s">
        <v>290</v>
      </c>
      <c r="F695" s="18" t="str">
        <f t="shared" si="25"/>
        <v xml:space="preserve"> -</v>
      </c>
      <c r="G695" s="18" t="str">
        <f t="shared" si="25"/>
        <v>Padi</v>
      </c>
      <c r="H695" s="18" t="str">
        <f t="shared" si="25"/>
        <v xml:space="preserve"> -</v>
      </c>
      <c r="I695" s="18" t="str">
        <f t="shared" si="25"/>
        <v xml:space="preserve"> -</v>
      </c>
    </row>
    <row r="696" spans="2:9" x14ac:dyDescent="0.25">
      <c r="B696" s="17" t="s">
        <v>975</v>
      </c>
      <c r="C696" s="18" t="s">
        <v>290</v>
      </c>
      <c r="D696" s="18" t="s">
        <v>289</v>
      </c>
      <c r="F696" s="18" t="str">
        <f t="shared" si="25"/>
        <v>Jagung</v>
      </c>
      <c r="G696" s="18" t="str">
        <f t="shared" si="25"/>
        <v xml:space="preserve"> -</v>
      </c>
      <c r="H696" s="18" t="str">
        <f t="shared" si="25"/>
        <v xml:space="preserve"> -</v>
      </c>
      <c r="I696" s="18" t="str">
        <f t="shared" si="25"/>
        <v xml:space="preserve"> -</v>
      </c>
    </row>
    <row r="697" spans="2:9" x14ac:dyDescent="0.25">
      <c r="B697" s="17" t="s">
        <v>976</v>
      </c>
      <c r="C697" s="18" t="s">
        <v>289</v>
      </c>
      <c r="D697" s="18" t="s">
        <v>289</v>
      </c>
      <c r="F697" s="18" t="str">
        <f t="shared" si="25"/>
        <v xml:space="preserve"> - </v>
      </c>
      <c r="G697" s="18" t="str">
        <f t="shared" si="25"/>
        <v xml:space="preserve"> -</v>
      </c>
      <c r="H697" s="18" t="str">
        <f t="shared" si="25"/>
        <v xml:space="preserve"> -</v>
      </c>
      <c r="I697" s="18" t="str">
        <f t="shared" si="25"/>
        <v xml:space="preserve"> -</v>
      </c>
    </row>
    <row r="698" spans="2:9" x14ac:dyDescent="0.25">
      <c r="B698" s="17" t="s">
        <v>977</v>
      </c>
      <c r="C698" s="18" t="s">
        <v>291</v>
      </c>
      <c r="D698" s="18" t="s">
        <v>289</v>
      </c>
      <c r="F698" s="18" t="str">
        <f t="shared" si="25"/>
        <v>Kacang</v>
      </c>
      <c r="G698" s="18" t="str">
        <f t="shared" si="25"/>
        <v xml:space="preserve"> -</v>
      </c>
      <c r="H698" s="18" t="str">
        <f t="shared" si="25"/>
        <v xml:space="preserve"> -</v>
      </c>
      <c r="I698" s="18" t="str">
        <f t="shared" si="25"/>
        <v xml:space="preserve"> -</v>
      </c>
    </row>
    <row r="699" spans="2:9" x14ac:dyDescent="0.25">
      <c r="B699" s="17" t="s">
        <v>978</v>
      </c>
      <c r="C699" s="18" t="s">
        <v>291</v>
      </c>
      <c r="D699" s="18" t="s">
        <v>289</v>
      </c>
      <c r="F699" s="18" t="str">
        <f t="shared" si="25"/>
        <v>Kacang</v>
      </c>
      <c r="G699" s="18" t="str">
        <f t="shared" si="25"/>
        <v xml:space="preserve"> -</v>
      </c>
      <c r="H699" s="18" t="str">
        <f t="shared" si="25"/>
        <v xml:space="preserve"> -</v>
      </c>
      <c r="I699" s="18" t="str">
        <f t="shared" si="25"/>
        <v xml:space="preserve"> -</v>
      </c>
    </row>
    <row r="700" spans="2:9" x14ac:dyDescent="0.25">
      <c r="B700" s="17" t="s">
        <v>979</v>
      </c>
      <c r="C700" s="18" t="s">
        <v>290</v>
      </c>
      <c r="D700" s="18" t="s">
        <v>289</v>
      </c>
      <c r="F700" s="18" t="str">
        <f t="shared" si="25"/>
        <v>Jagung</v>
      </c>
      <c r="G700" s="18" t="str">
        <f t="shared" si="25"/>
        <v xml:space="preserve"> -</v>
      </c>
      <c r="H700" s="18" t="str">
        <f t="shared" si="25"/>
        <v xml:space="preserve"> -</v>
      </c>
      <c r="I700" s="18" t="str">
        <f t="shared" si="25"/>
        <v xml:space="preserve"> -</v>
      </c>
    </row>
    <row r="701" spans="2:9" x14ac:dyDescent="0.25">
      <c r="B701" s="17" t="s">
        <v>980</v>
      </c>
      <c r="C701" s="18" t="s">
        <v>289</v>
      </c>
      <c r="D701" s="18" t="s">
        <v>289</v>
      </c>
      <c r="F701" s="18" t="str">
        <f t="shared" si="25"/>
        <v xml:space="preserve"> - </v>
      </c>
      <c r="G701" s="18" t="str">
        <f t="shared" si="25"/>
        <v xml:space="preserve"> -</v>
      </c>
      <c r="H701" s="18" t="str">
        <f t="shared" si="25"/>
        <v xml:space="preserve"> -</v>
      </c>
      <c r="I701" s="18" t="str">
        <f t="shared" si="25"/>
        <v xml:space="preserve"> -</v>
      </c>
    </row>
    <row r="702" spans="2:9" x14ac:dyDescent="0.25">
      <c r="B702" s="17" t="s">
        <v>981</v>
      </c>
      <c r="C702" s="18" t="s">
        <v>290</v>
      </c>
      <c r="D702" s="18" t="s">
        <v>290</v>
      </c>
      <c r="F702" s="18" t="str">
        <f t="shared" si="25"/>
        <v xml:space="preserve"> -</v>
      </c>
      <c r="G702" s="18" t="str">
        <f t="shared" si="25"/>
        <v xml:space="preserve"> - </v>
      </c>
      <c r="H702" s="18" t="str">
        <f t="shared" si="25"/>
        <v xml:space="preserve"> -</v>
      </c>
      <c r="I702" s="18" t="str">
        <f t="shared" si="25"/>
        <v xml:space="preserve"> -</v>
      </c>
    </row>
    <row r="703" spans="2:9" x14ac:dyDescent="0.25">
      <c r="B703" s="17" t="s">
        <v>982</v>
      </c>
      <c r="C703" s="18" t="s">
        <v>289</v>
      </c>
      <c r="D703" s="18" t="s">
        <v>289</v>
      </c>
      <c r="F703" s="18" t="str">
        <f t="shared" si="25"/>
        <v xml:space="preserve"> - </v>
      </c>
      <c r="G703" s="18" t="str">
        <f t="shared" si="25"/>
        <v xml:space="preserve"> -</v>
      </c>
      <c r="H703" s="18" t="str">
        <f t="shared" si="25"/>
        <v xml:space="preserve"> -</v>
      </c>
      <c r="I703" s="18" t="str">
        <f t="shared" si="25"/>
        <v xml:space="preserve"> -</v>
      </c>
    </row>
    <row r="704" spans="2:9" x14ac:dyDescent="0.25">
      <c r="B704" s="17" t="s">
        <v>983</v>
      </c>
      <c r="C704" s="18" t="s">
        <v>289</v>
      </c>
      <c r="D704" s="18" t="s">
        <v>291</v>
      </c>
      <c r="F704" s="18" t="str">
        <f t="shared" si="25"/>
        <v xml:space="preserve"> -</v>
      </c>
      <c r="G704" s="18" t="str">
        <f t="shared" si="25"/>
        <v xml:space="preserve"> -</v>
      </c>
      <c r="H704" s="18" t="str">
        <f t="shared" si="25"/>
        <v>Padi</v>
      </c>
      <c r="I704" s="18" t="str">
        <f t="shared" si="25"/>
        <v xml:space="preserve"> -</v>
      </c>
    </row>
    <row r="705" spans="2:9" x14ac:dyDescent="0.25">
      <c r="B705" s="17" t="s">
        <v>984</v>
      </c>
      <c r="C705" s="18" t="s">
        <v>6</v>
      </c>
      <c r="D705" s="18" t="s">
        <v>291</v>
      </c>
      <c r="F705" s="18" t="str">
        <f t="shared" si="25"/>
        <v xml:space="preserve"> -</v>
      </c>
      <c r="G705" s="18" t="str">
        <f t="shared" si="25"/>
        <v xml:space="preserve"> -</v>
      </c>
      <c r="H705" s="18" t="str">
        <f t="shared" si="25"/>
        <v>Lainnya</v>
      </c>
      <c r="I705" s="18" t="str">
        <f t="shared" si="25"/>
        <v xml:space="preserve"> -</v>
      </c>
    </row>
    <row r="706" spans="2:9" x14ac:dyDescent="0.25">
      <c r="B706" s="17" t="s">
        <v>985</v>
      </c>
      <c r="C706" s="18" t="s">
        <v>6</v>
      </c>
      <c r="D706" s="18" t="s">
        <v>290</v>
      </c>
      <c r="F706" s="18" t="str">
        <f t="shared" si="25"/>
        <v xml:space="preserve"> -</v>
      </c>
      <c r="G706" s="18" t="str">
        <f t="shared" si="25"/>
        <v>Lainnya</v>
      </c>
      <c r="H706" s="18" t="str">
        <f t="shared" si="25"/>
        <v xml:space="preserve"> -</v>
      </c>
      <c r="I706" s="18" t="str">
        <f t="shared" si="25"/>
        <v xml:space="preserve"> -</v>
      </c>
    </row>
    <row r="707" spans="2:9" x14ac:dyDescent="0.25">
      <c r="B707" s="17" t="s">
        <v>986</v>
      </c>
      <c r="C707" s="18" t="s">
        <v>289</v>
      </c>
      <c r="D707" s="18" t="s">
        <v>289</v>
      </c>
      <c r="F707" s="18" t="str">
        <f t="shared" si="25"/>
        <v xml:space="preserve"> - </v>
      </c>
      <c r="G707" s="18" t="str">
        <f t="shared" si="25"/>
        <v xml:space="preserve"> -</v>
      </c>
      <c r="H707" s="18" t="str">
        <f t="shared" si="25"/>
        <v xml:space="preserve"> -</v>
      </c>
      <c r="I707" s="18" t="str">
        <f t="shared" si="25"/>
        <v xml:space="preserve"> -</v>
      </c>
    </row>
    <row r="708" spans="2:9" x14ac:dyDescent="0.25">
      <c r="B708" s="17" t="s">
        <v>987</v>
      </c>
      <c r="C708" s="18" t="s">
        <v>6</v>
      </c>
      <c r="D708" s="18" t="s">
        <v>290</v>
      </c>
      <c r="F708" s="18" t="str">
        <f t="shared" si="25"/>
        <v xml:space="preserve"> -</v>
      </c>
      <c r="G708" s="18" t="str">
        <f t="shared" si="25"/>
        <v>Lainnya</v>
      </c>
      <c r="H708" s="18" t="str">
        <f t="shared" si="25"/>
        <v xml:space="preserve"> -</v>
      </c>
      <c r="I708" s="18" t="str">
        <f t="shared" si="25"/>
        <v xml:space="preserve"> -</v>
      </c>
    </row>
    <row r="709" spans="2:9" x14ac:dyDescent="0.25">
      <c r="B709" s="17" t="s">
        <v>988</v>
      </c>
      <c r="C709" s="18" t="s">
        <v>291</v>
      </c>
      <c r="D709" s="18" t="s">
        <v>289</v>
      </c>
      <c r="F709" s="18" t="str">
        <f t="shared" si="25"/>
        <v>Kacang</v>
      </c>
      <c r="G709" s="18" t="str">
        <f t="shared" si="25"/>
        <v xml:space="preserve"> -</v>
      </c>
      <c r="H709" s="18" t="str">
        <f t="shared" si="25"/>
        <v xml:space="preserve"> -</v>
      </c>
      <c r="I709" s="18" t="str">
        <f t="shared" si="25"/>
        <v xml:space="preserve"> -</v>
      </c>
    </row>
    <row r="710" spans="2:9" x14ac:dyDescent="0.25">
      <c r="B710" s="17" t="s">
        <v>989</v>
      </c>
      <c r="C710" s="18" t="s">
        <v>290</v>
      </c>
      <c r="D710" s="18" t="s">
        <v>289</v>
      </c>
      <c r="F710" s="18" t="str">
        <f t="shared" si="25"/>
        <v>Jagung</v>
      </c>
      <c r="G710" s="18" t="str">
        <f t="shared" si="25"/>
        <v xml:space="preserve"> -</v>
      </c>
      <c r="H710" s="18" t="str">
        <f t="shared" si="25"/>
        <v xml:space="preserve"> -</v>
      </c>
      <c r="I710" s="18" t="str">
        <f t="shared" si="25"/>
        <v xml:space="preserve"> -</v>
      </c>
    </row>
    <row r="711" spans="2:9" x14ac:dyDescent="0.25">
      <c r="B711" s="17" t="s">
        <v>990</v>
      </c>
      <c r="C711" s="18" t="s">
        <v>289</v>
      </c>
      <c r="D711" s="18" t="s">
        <v>6</v>
      </c>
      <c r="F711" s="18" t="str">
        <f t="shared" si="25"/>
        <v xml:space="preserve"> -</v>
      </c>
      <c r="G711" s="18" t="str">
        <f t="shared" si="25"/>
        <v xml:space="preserve"> -</v>
      </c>
      <c r="H711" s="18" t="str">
        <f t="shared" si="25"/>
        <v xml:space="preserve"> -</v>
      </c>
      <c r="I711" s="18" t="str">
        <f t="shared" si="25"/>
        <v>Padi</v>
      </c>
    </row>
    <row r="712" spans="2:9" x14ac:dyDescent="0.25">
      <c r="B712" s="17" t="s">
        <v>991</v>
      </c>
      <c r="C712" s="18" t="s">
        <v>289</v>
      </c>
      <c r="D712" s="18" t="s">
        <v>6</v>
      </c>
      <c r="F712" s="18" t="str">
        <f t="shared" si="25"/>
        <v xml:space="preserve"> -</v>
      </c>
      <c r="G712" s="18" t="str">
        <f t="shared" si="25"/>
        <v xml:space="preserve"> -</v>
      </c>
      <c r="H712" s="18" t="str">
        <f t="shared" si="25"/>
        <v xml:space="preserve"> -</v>
      </c>
      <c r="I712" s="18" t="str">
        <f t="shared" si="25"/>
        <v>Padi</v>
      </c>
    </row>
    <row r="713" spans="2:9" x14ac:dyDescent="0.25">
      <c r="B713" s="17" t="s">
        <v>992</v>
      </c>
      <c r="C713" s="18" t="s">
        <v>289</v>
      </c>
      <c r="D713" s="18" t="s">
        <v>289</v>
      </c>
      <c r="F713" s="18" t="str">
        <f t="shared" si="25"/>
        <v xml:space="preserve"> - </v>
      </c>
      <c r="G713" s="18" t="str">
        <f t="shared" si="25"/>
        <v xml:space="preserve"> -</v>
      </c>
      <c r="H713" s="18" t="str">
        <f t="shared" si="25"/>
        <v xml:space="preserve"> -</v>
      </c>
      <c r="I713" s="18" t="str">
        <f t="shared" si="25"/>
        <v xml:space="preserve"> -</v>
      </c>
    </row>
    <row r="714" spans="2:9" x14ac:dyDescent="0.25">
      <c r="B714" s="17" t="s">
        <v>993</v>
      </c>
      <c r="C714" s="18" t="s">
        <v>291</v>
      </c>
      <c r="D714" s="18" t="s">
        <v>6</v>
      </c>
      <c r="F714" s="18" t="str">
        <f t="shared" si="25"/>
        <v xml:space="preserve"> -</v>
      </c>
      <c r="G714" s="18" t="str">
        <f t="shared" si="25"/>
        <v xml:space="preserve"> -</v>
      </c>
      <c r="H714" s="18" t="str">
        <f t="shared" si="25"/>
        <v xml:space="preserve"> -</v>
      </c>
      <c r="I714" s="18" t="str">
        <f t="shared" si="25"/>
        <v>Kacang</v>
      </c>
    </row>
    <row r="715" spans="2:9" x14ac:dyDescent="0.25">
      <c r="B715" s="17" t="s">
        <v>994</v>
      </c>
      <c r="C715" s="18" t="s">
        <v>290</v>
      </c>
      <c r="D715" s="18" t="s">
        <v>291</v>
      </c>
      <c r="F715" s="18" t="str">
        <f t="shared" si="25"/>
        <v xml:space="preserve"> -</v>
      </c>
      <c r="G715" s="18" t="str">
        <f t="shared" si="25"/>
        <v xml:space="preserve"> -</v>
      </c>
      <c r="H715" s="18" t="str">
        <f t="shared" si="25"/>
        <v>Jagung</v>
      </c>
      <c r="I715" s="18" t="str">
        <f t="shared" si="25"/>
        <v xml:space="preserve"> -</v>
      </c>
    </row>
    <row r="716" spans="2:9" x14ac:dyDescent="0.25">
      <c r="B716" s="17" t="s">
        <v>995</v>
      </c>
      <c r="C716" s="18" t="s">
        <v>291</v>
      </c>
      <c r="D716" s="18" t="s">
        <v>290</v>
      </c>
      <c r="F716" s="18" t="str">
        <f t="shared" si="25"/>
        <v xml:space="preserve"> -</v>
      </c>
      <c r="G716" s="18" t="str">
        <f t="shared" si="25"/>
        <v>Kacang</v>
      </c>
      <c r="H716" s="18" t="str">
        <f t="shared" si="25"/>
        <v xml:space="preserve"> -</v>
      </c>
      <c r="I716" s="18" t="str">
        <f t="shared" si="25"/>
        <v xml:space="preserve"> -</v>
      </c>
    </row>
    <row r="717" spans="2:9" x14ac:dyDescent="0.25">
      <c r="B717" s="17" t="s">
        <v>996</v>
      </c>
      <c r="C717" s="18" t="s">
        <v>6</v>
      </c>
      <c r="D717" s="18" t="s">
        <v>289</v>
      </c>
      <c r="F717" s="18" t="str">
        <f t="shared" si="25"/>
        <v>Lainnya</v>
      </c>
      <c r="G717" s="18" t="str">
        <f t="shared" si="25"/>
        <v xml:space="preserve"> -</v>
      </c>
      <c r="H717" s="18" t="str">
        <f t="shared" si="25"/>
        <v xml:space="preserve"> -</v>
      </c>
      <c r="I717" s="18" t="str">
        <f t="shared" si="25"/>
        <v xml:space="preserve"> -</v>
      </c>
    </row>
    <row r="718" spans="2:9" x14ac:dyDescent="0.25">
      <c r="B718" s="17" t="s">
        <v>997</v>
      </c>
      <c r="C718" s="18" t="s">
        <v>291</v>
      </c>
      <c r="D718" s="18" t="s">
        <v>289</v>
      </c>
      <c r="F718" s="18" t="str">
        <f t="shared" si="25"/>
        <v>Kacang</v>
      </c>
      <c r="G718" s="18" t="str">
        <f t="shared" si="25"/>
        <v xml:space="preserve"> -</v>
      </c>
      <c r="H718" s="18" t="str">
        <f t="shared" si="25"/>
        <v xml:space="preserve"> -</v>
      </c>
      <c r="I718" s="18" t="str">
        <f t="shared" si="25"/>
        <v xml:space="preserve"> -</v>
      </c>
    </row>
    <row r="719" spans="2:9" x14ac:dyDescent="0.25">
      <c r="B719" s="17" t="s">
        <v>998</v>
      </c>
      <c r="C719" s="18" t="s">
        <v>289</v>
      </c>
      <c r="D719" s="18" t="s">
        <v>289</v>
      </c>
      <c r="F719" s="18" t="str">
        <f t="shared" si="25"/>
        <v xml:space="preserve"> - </v>
      </c>
      <c r="G719" s="18" t="str">
        <f t="shared" si="25"/>
        <v xml:space="preserve"> -</v>
      </c>
      <c r="H719" s="18" t="str">
        <f t="shared" si="25"/>
        <v xml:space="preserve"> -</v>
      </c>
      <c r="I719" s="18" t="str">
        <f t="shared" si="25"/>
        <v xml:space="preserve"> -</v>
      </c>
    </row>
    <row r="720" spans="2:9" x14ac:dyDescent="0.25">
      <c r="B720" s="17" t="s">
        <v>999</v>
      </c>
      <c r="C720" s="18" t="s">
        <v>289</v>
      </c>
      <c r="D720" s="18" t="s">
        <v>291</v>
      </c>
      <c r="F720" s="18" t="str">
        <f t="shared" si="25"/>
        <v xml:space="preserve"> -</v>
      </c>
      <c r="G720" s="18" t="str">
        <f t="shared" si="25"/>
        <v xml:space="preserve"> -</v>
      </c>
      <c r="H720" s="18" t="str">
        <f t="shared" si="25"/>
        <v>Padi</v>
      </c>
      <c r="I720" s="18" t="str">
        <f t="shared" si="25"/>
        <v xml:space="preserve"> -</v>
      </c>
    </row>
    <row r="721" spans="2:9" x14ac:dyDescent="0.25">
      <c r="B721" s="17" t="s">
        <v>1000</v>
      </c>
      <c r="C721" s="18" t="s">
        <v>289</v>
      </c>
      <c r="D721" s="18" t="s">
        <v>290</v>
      </c>
      <c r="F721" s="18" t="str">
        <f t="shared" si="25"/>
        <v xml:space="preserve"> -</v>
      </c>
      <c r="G721" s="18" t="str">
        <f t="shared" si="25"/>
        <v>Padi</v>
      </c>
      <c r="H721" s="18" t="str">
        <f t="shared" si="25"/>
        <v xml:space="preserve"> -</v>
      </c>
      <c r="I721" s="18" t="str">
        <f t="shared" si="25"/>
        <v xml:space="preserve"> -</v>
      </c>
    </row>
    <row r="722" spans="2:9" x14ac:dyDescent="0.25">
      <c r="B722" s="17" t="s">
        <v>1001</v>
      </c>
      <c r="C722" s="18" t="s">
        <v>289</v>
      </c>
      <c r="D722" s="18" t="s">
        <v>291</v>
      </c>
      <c r="F722" s="18" t="str">
        <f t="shared" si="25"/>
        <v xml:space="preserve"> -</v>
      </c>
      <c r="G722" s="18" t="str">
        <f t="shared" si="25"/>
        <v xml:space="preserve"> -</v>
      </c>
      <c r="H722" s="18" t="str">
        <f t="shared" si="25"/>
        <v>Padi</v>
      </c>
      <c r="I722" s="18" t="str">
        <f t="shared" si="25"/>
        <v xml:space="preserve"> -</v>
      </c>
    </row>
    <row r="723" spans="2:9" x14ac:dyDescent="0.25">
      <c r="B723" s="17" t="s">
        <v>1002</v>
      </c>
      <c r="C723" s="18" t="s">
        <v>289</v>
      </c>
      <c r="D723" s="18" t="s">
        <v>6</v>
      </c>
      <c r="F723" s="18" t="str">
        <f t="shared" si="25"/>
        <v xml:space="preserve"> -</v>
      </c>
      <c r="G723" s="18" t="str">
        <f t="shared" si="25"/>
        <v xml:space="preserve"> -</v>
      </c>
      <c r="H723" s="18" t="str">
        <f t="shared" si="25"/>
        <v xml:space="preserve"> -</v>
      </c>
      <c r="I723" s="18" t="str">
        <f t="shared" si="25"/>
        <v>Padi</v>
      </c>
    </row>
    <row r="724" spans="2:9" x14ac:dyDescent="0.25">
      <c r="B724" s="17" t="s">
        <v>1003</v>
      </c>
      <c r="C724" s="18" t="s">
        <v>290</v>
      </c>
      <c r="D724" s="18" t="s">
        <v>291</v>
      </c>
      <c r="F724" s="18" t="str">
        <f t="shared" si="25"/>
        <v xml:space="preserve"> -</v>
      </c>
      <c r="G724" s="18" t="str">
        <f t="shared" si="25"/>
        <v xml:space="preserve"> -</v>
      </c>
      <c r="H724" s="18" t="str">
        <f t="shared" si="25"/>
        <v>Jagung</v>
      </c>
      <c r="I724" s="18" t="str">
        <f t="shared" si="25"/>
        <v xml:space="preserve"> -</v>
      </c>
    </row>
    <row r="725" spans="2:9" x14ac:dyDescent="0.25">
      <c r="B725" s="17" t="s">
        <v>1004</v>
      </c>
      <c r="C725" s="18" t="s">
        <v>289</v>
      </c>
      <c r="D725" s="18" t="s">
        <v>289</v>
      </c>
      <c r="F725" s="18" t="str">
        <f t="shared" si="25"/>
        <v xml:space="preserve"> - </v>
      </c>
      <c r="G725" s="18" t="str">
        <f t="shared" si="25"/>
        <v xml:space="preserve"> -</v>
      </c>
      <c r="H725" s="18" t="str">
        <f t="shared" si="25"/>
        <v xml:space="preserve"> -</v>
      </c>
      <c r="I725" s="18" t="str">
        <f t="shared" si="25"/>
        <v xml:space="preserve"> -</v>
      </c>
    </row>
    <row r="726" spans="2:9" x14ac:dyDescent="0.25">
      <c r="B726" s="17" t="s">
        <v>1005</v>
      </c>
      <c r="C726" s="18" t="s">
        <v>289</v>
      </c>
      <c r="D726" s="18" t="s">
        <v>289</v>
      </c>
      <c r="F726" s="18" t="str">
        <f t="shared" si="25"/>
        <v xml:space="preserve"> - </v>
      </c>
      <c r="G726" s="18" t="str">
        <f t="shared" si="25"/>
        <v xml:space="preserve"> -</v>
      </c>
      <c r="H726" s="18" t="str">
        <f t="shared" si="25"/>
        <v xml:space="preserve"> -</v>
      </c>
      <c r="I726" s="18" t="str">
        <f t="shared" si="25"/>
        <v xml:space="preserve"> -</v>
      </c>
    </row>
    <row r="727" spans="2:9" x14ac:dyDescent="0.25">
      <c r="B727" s="17" t="s">
        <v>1006</v>
      </c>
      <c r="C727" s="18" t="s">
        <v>289</v>
      </c>
      <c r="D727" s="18" t="s">
        <v>289</v>
      </c>
      <c r="F727" s="18" t="str">
        <f t="shared" si="25"/>
        <v xml:space="preserve"> - </v>
      </c>
      <c r="G727" s="18" t="str">
        <f t="shared" si="25"/>
        <v xml:space="preserve"> -</v>
      </c>
      <c r="H727" s="18" t="str">
        <f t="shared" si="25"/>
        <v xml:space="preserve"> -</v>
      </c>
      <c r="I727" s="18" t="str">
        <f t="shared" si="25"/>
        <v xml:space="preserve"> -</v>
      </c>
    </row>
    <row r="728" spans="2:9" x14ac:dyDescent="0.25">
      <c r="B728" s="17" t="s">
        <v>1007</v>
      </c>
      <c r="C728" s="18" t="s">
        <v>291</v>
      </c>
      <c r="D728" s="18" t="s">
        <v>289</v>
      </c>
      <c r="F728" s="18" t="str">
        <f t="shared" si="25"/>
        <v>Kacang</v>
      </c>
      <c r="G728" s="18" t="str">
        <f t="shared" si="25"/>
        <v xml:space="preserve"> -</v>
      </c>
      <c r="H728" s="18" t="str">
        <f t="shared" si="25"/>
        <v xml:space="preserve"> -</v>
      </c>
      <c r="I728" s="18" t="str">
        <f t="shared" si="25"/>
        <v xml:space="preserve"> -</v>
      </c>
    </row>
    <row r="729" spans="2:9" x14ac:dyDescent="0.25">
      <c r="B729" s="17" t="s">
        <v>1008</v>
      </c>
      <c r="C729" s="18" t="s">
        <v>291</v>
      </c>
      <c r="D729" s="18" t="s">
        <v>289</v>
      </c>
      <c r="F729" s="18" t="str">
        <f t="shared" si="25"/>
        <v>Kacang</v>
      </c>
      <c r="G729" s="18" t="str">
        <f t="shared" si="25"/>
        <v xml:space="preserve"> -</v>
      </c>
      <c r="H729" s="18" t="str">
        <f t="shared" si="25"/>
        <v xml:space="preserve"> -</v>
      </c>
      <c r="I729" s="18" t="str">
        <f t="shared" si="25"/>
        <v xml:space="preserve"> -</v>
      </c>
    </row>
    <row r="730" spans="2:9" x14ac:dyDescent="0.25">
      <c r="B730" s="17" t="s">
        <v>1009</v>
      </c>
      <c r="C730" s="18" t="s">
        <v>6</v>
      </c>
      <c r="D730" s="18" t="s">
        <v>290</v>
      </c>
      <c r="F730" s="18" t="str">
        <f t="shared" si="25"/>
        <v xml:space="preserve"> -</v>
      </c>
      <c r="G730" s="18" t="str">
        <f t="shared" si="25"/>
        <v>Lainnya</v>
      </c>
      <c r="H730" s="18" t="str">
        <f t="shared" si="25"/>
        <v xml:space="preserve"> -</v>
      </c>
      <c r="I730" s="18" t="str">
        <f t="shared" si="25"/>
        <v xml:space="preserve"> -</v>
      </c>
    </row>
    <row r="731" spans="2:9" x14ac:dyDescent="0.25">
      <c r="B731" s="17" t="s">
        <v>1010</v>
      </c>
      <c r="C731" s="18" t="s">
        <v>6</v>
      </c>
      <c r="D731" s="18" t="s">
        <v>289</v>
      </c>
      <c r="F731" s="18" t="str">
        <f t="shared" si="25"/>
        <v>Lainnya</v>
      </c>
      <c r="G731" s="18" t="str">
        <f t="shared" si="25"/>
        <v xml:space="preserve"> -</v>
      </c>
      <c r="H731" s="18" t="str">
        <f t="shared" si="25"/>
        <v xml:space="preserve"> -</v>
      </c>
      <c r="I731" s="18" t="str">
        <f t="shared" si="25"/>
        <v xml:space="preserve"> -</v>
      </c>
    </row>
    <row r="732" spans="2:9" x14ac:dyDescent="0.25">
      <c r="B732" s="17" t="s">
        <v>1011</v>
      </c>
      <c r="C732" s="18" t="s">
        <v>290</v>
      </c>
      <c r="D732" s="18" t="s">
        <v>289</v>
      </c>
      <c r="F732" s="18" t="str">
        <f t="shared" si="25"/>
        <v>Jagung</v>
      </c>
      <c r="G732" s="18" t="str">
        <f t="shared" si="25"/>
        <v xml:space="preserve"> -</v>
      </c>
      <c r="H732" s="18" t="str">
        <f t="shared" si="25"/>
        <v xml:space="preserve"> -</v>
      </c>
      <c r="I732" s="18" t="str">
        <f t="shared" si="25"/>
        <v xml:space="preserve"> -</v>
      </c>
    </row>
    <row r="733" spans="2:9" x14ac:dyDescent="0.25">
      <c r="B733" s="17" t="s">
        <v>1012</v>
      </c>
      <c r="C733" s="18" t="s">
        <v>6</v>
      </c>
      <c r="D733" s="18" t="s">
        <v>289</v>
      </c>
      <c r="F733" s="18" t="str">
        <f t="shared" si="25"/>
        <v>Lainnya</v>
      </c>
      <c r="G733" s="18" t="str">
        <f t="shared" si="25"/>
        <v xml:space="preserve"> -</v>
      </c>
      <c r="H733" s="18" t="str">
        <f t="shared" si="25"/>
        <v xml:space="preserve"> -</v>
      </c>
      <c r="I733" s="18" t="str">
        <f t="shared" si="25"/>
        <v xml:space="preserve"> -</v>
      </c>
    </row>
    <row r="734" spans="2:9" x14ac:dyDescent="0.25">
      <c r="B734" s="17" t="s">
        <v>1013</v>
      </c>
      <c r="C734" s="18" t="s">
        <v>6</v>
      </c>
      <c r="D734" s="18" t="s">
        <v>291</v>
      </c>
      <c r="F734" s="18" t="str">
        <f t="shared" si="25"/>
        <v xml:space="preserve"> -</v>
      </c>
      <c r="G734" s="18" t="str">
        <f t="shared" si="25"/>
        <v xml:space="preserve"> -</v>
      </c>
      <c r="H734" s="18" t="str">
        <f t="shared" si="25"/>
        <v>Lainnya</v>
      </c>
      <c r="I734" s="18" t="str">
        <f t="shared" si="25"/>
        <v xml:space="preserve"> -</v>
      </c>
    </row>
    <row r="735" spans="2:9" x14ac:dyDescent="0.25">
      <c r="B735" s="17" t="s">
        <v>1014</v>
      </c>
      <c r="C735" s="18" t="s">
        <v>290</v>
      </c>
      <c r="D735" s="18" t="s">
        <v>291</v>
      </c>
      <c r="F735" s="18" t="str">
        <f t="shared" si="25"/>
        <v xml:space="preserve"> -</v>
      </c>
      <c r="G735" s="18" t="str">
        <f t="shared" si="25"/>
        <v xml:space="preserve"> -</v>
      </c>
      <c r="H735" s="18" t="str">
        <f t="shared" si="25"/>
        <v>Jagung</v>
      </c>
      <c r="I735" s="18" t="str">
        <f t="shared" si="25"/>
        <v xml:space="preserve"> -</v>
      </c>
    </row>
    <row r="736" spans="2:9" x14ac:dyDescent="0.25">
      <c r="B736" s="17" t="s">
        <v>1015</v>
      </c>
      <c r="C736" s="18" t="s">
        <v>289</v>
      </c>
      <c r="D736" s="18" t="s">
        <v>6</v>
      </c>
      <c r="F736" s="18" t="str">
        <f t="shared" si="25"/>
        <v xml:space="preserve"> -</v>
      </c>
      <c r="G736" s="18" t="str">
        <f t="shared" si="25"/>
        <v xml:space="preserve"> -</v>
      </c>
      <c r="H736" s="18" t="str">
        <f t="shared" si="25"/>
        <v xml:space="preserve"> -</v>
      </c>
      <c r="I736" s="18" t="str">
        <f t="shared" si="25"/>
        <v>Padi</v>
      </c>
    </row>
    <row r="737" spans="2:9" x14ac:dyDescent="0.25">
      <c r="B737" s="17" t="s">
        <v>1016</v>
      </c>
      <c r="C737" s="18" t="s">
        <v>291</v>
      </c>
      <c r="D737" s="18" t="s">
        <v>6</v>
      </c>
      <c r="F737" s="18" t="str">
        <f t="shared" si="25"/>
        <v xml:space="preserve"> -</v>
      </c>
      <c r="G737" s="18" t="str">
        <f t="shared" si="25"/>
        <v xml:space="preserve"> -</v>
      </c>
      <c r="H737" s="18" t="str">
        <f t="shared" si="25"/>
        <v xml:space="preserve"> -</v>
      </c>
      <c r="I737" s="18" t="str">
        <f t="shared" si="25"/>
        <v>Kacang</v>
      </c>
    </row>
    <row r="738" spans="2:9" x14ac:dyDescent="0.25">
      <c r="B738" s="17" t="s">
        <v>1017</v>
      </c>
      <c r="C738" s="18" t="s">
        <v>290</v>
      </c>
      <c r="D738" s="18" t="s">
        <v>290</v>
      </c>
      <c r="F738" s="18" t="str">
        <f t="shared" si="25"/>
        <v xml:space="preserve"> -</v>
      </c>
      <c r="G738" s="18" t="str">
        <f t="shared" si="25"/>
        <v xml:space="preserve"> - </v>
      </c>
      <c r="H738" s="18" t="str">
        <f t="shared" si="25"/>
        <v xml:space="preserve"> -</v>
      </c>
      <c r="I738" s="18" t="str">
        <f t="shared" si="25"/>
        <v xml:space="preserve"> -</v>
      </c>
    </row>
    <row r="739" spans="2:9" x14ac:dyDescent="0.25">
      <c r="B739" s="17" t="s">
        <v>1018</v>
      </c>
      <c r="C739" s="18" t="s">
        <v>289</v>
      </c>
      <c r="D739" s="18" t="s">
        <v>6</v>
      </c>
      <c r="F739" s="18" t="str">
        <f t="shared" si="25"/>
        <v xml:space="preserve"> -</v>
      </c>
      <c r="G739" s="18" t="str">
        <f t="shared" si="25"/>
        <v xml:space="preserve"> -</v>
      </c>
      <c r="H739" s="18" t="str">
        <f t="shared" si="25"/>
        <v xml:space="preserve"> -</v>
      </c>
      <c r="I739" s="18" t="str">
        <f t="shared" si="25"/>
        <v>Padi</v>
      </c>
    </row>
    <row r="740" spans="2:9" x14ac:dyDescent="0.25">
      <c r="B740" s="17" t="s">
        <v>1019</v>
      </c>
      <c r="C740" s="18" t="s">
        <v>291</v>
      </c>
      <c r="D740" s="18" t="s">
        <v>6</v>
      </c>
      <c r="F740" s="18" t="str">
        <f t="shared" si="25"/>
        <v xml:space="preserve"> -</v>
      </c>
      <c r="G740" s="18" t="str">
        <f t="shared" si="25"/>
        <v xml:space="preserve"> -</v>
      </c>
      <c r="H740" s="18" t="str">
        <f t="shared" si="25"/>
        <v xml:space="preserve"> -</v>
      </c>
      <c r="I740" s="18" t="str">
        <f t="shared" si="25"/>
        <v>Kacang</v>
      </c>
    </row>
    <row r="741" spans="2:9" x14ac:dyDescent="0.25">
      <c r="B741" s="17" t="s">
        <v>1020</v>
      </c>
      <c r="C741" s="18" t="s">
        <v>291</v>
      </c>
      <c r="D741" s="18" t="s">
        <v>290</v>
      </c>
      <c r="F741" s="18" t="str">
        <f t="shared" si="25"/>
        <v xml:space="preserve"> -</v>
      </c>
      <c r="G741" s="18" t="str">
        <f t="shared" si="25"/>
        <v>Kacang</v>
      </c>
      <c r="H741" s="18" t="str">
        <f t="shared" si="25"/>
        <v xml:space="preserve"> -</v>
      </c>
      <c r="I741" s="18" t="str">
        <f t="shared" si="25"/>
        <v xml:space="preserve"> -</v>
      </c>
    </row>
    <row r="742" spans="2:9" x14ac:dyDescent="0.25">
      <c r="B742" s="17" t="s">
        <v>1021</v>
      </c>
      <c r="C742" s="18" t="s">
        <v>289</v>
      </c>
      <c r="D742" s="18" t="s">
        <v>289</v>
      </c>
      <c r="F742" s="18" t="str">
        <f t="shared" si="25"/>
        <v xml:space="preserve"> - </v>
      </c>
      <c r="G742" s="18" t="str">
        <f t="shared" si="25"/>
        <v xml:space="preserve"> -</v>
      </c>
      <c r="H742" s="18" t="str">
        <f t="shared" si="25"/>
        <v xml:space="preserve"> -</v>
      </c>
      <c r="I742" s="18" t="str">
        <f t="shared" si="25"/>
        <v xml:space="preserve"> -</v>
      </c>
    </row>
    <row r="743" spans="2:9" x14ac:dyDescent="0.25">
      <c r="B743" s="17" t="s">
        <v>1022</v>
      </c>
      <c r="C743" s="18" t="s">
        <v>289</v>
      </c>
      <c r="D743" s="18" t="s">
        <v>291</v>
      </c>
      <c r="F743" s="18" t="str">
        <f t="shared" ref="F743:I806" si="26">IF($D743&lt;&gt;F$11," -",IF(AND(F$11=$D743,F$11=$C743)," - ",$C743))</f>
        <v xml:space="preserve"> -</v>
      </c>
      <c r="G743" s="18" t="str">
        <f t="shared" si="26"/>
        <v xml:space="preserve"> -</v>
      </c>
      <c r="H743" s="18" t="str">
        <f t="shared" si="26"/>
        <v>Padi</v>
      </c>
      <c r="I743" s="18" t="str">
        <f t="shared" si="26"/>
        <v xml:space="preserve"> -</v>
      </c>
    </row>
    <row r="744" spans="2:9" x14ac:dyDescent="0.25">
      <c r="B744" s="17" t="s">
        <v>1023</v>
      </c>
      <c r="C744" s="18" t="s">
        <v>6</v>
      </c>
      <c r="D744" s="18" t="s">
        <v>290</v>
      </c>
      <c r="F744" s="18" t="str">
        <f t="shared" si="26"/>
        <v xml:space="preserve"> -</v>
      </c>
      <c r="G744" s="18" t="str">
        <f t="shared" si="26"/>
        <v>Lainnya</v>
      </c>
      <c r="H744" s="18" t="str">
        <f t="shared" si="26"/>
        <v xml:space="preserve"> -</v>
      </c>
      <c r="I744" s="18" t="str">
        <f t="shared" si="26"/>
        <v xml:space="preserve"> -</v>
      </c>
    </row>
    <row r="745" spans="2:9" x14ac:dyDescent="0.25">
      <c r="B745" s="17" t="s">
        <v>1024</v>
      </c>
      <c r="C745" s="18" t="s">
        <v>290</v>
      </c>
      <c r="D745" s="18" t="s">
        <v>289</v>
      </c>
      <c r="F745" s="18" t="str">
        <f t="shared" si="26"/>
        <v>Jagung</v>
      </c>
      <c r="G745" s="18" t="str">
        <f t="shared" si="26"/>
        <v xml:space="preserve"> -</v>
      </c>
      <c r="H745" s="18" t="str">
        <f t="shared" si="26"/>
        <v xml:space="preserve"> -</v>
      </c>
      <c r="I745" s="18" t="str">
        <f t="shared" si="26"/>
        <v xml:space="preserve"> -</v>
      </c>
    </row>
    <row r="746" spans="2:9" x14ac:dyDescent="0.25">
      <c r="B746" s="17" t="s">
        <v>1025</v>
      </c>
      <c r="C746" s="18" t="s">
        <v>6</v>
      </c>
      <c r="D746" s="18" t="s">
        <v>291</v>
      </c>
      <c r="F746" s="18" t="str">
        <f t="shared" si="26"/>
        <v xml:space="preserve"> -</v>
      </c>
      <c r="G746" s="18" t="str">
        <f t="shared" si="26"/>
        <v xml:space="preserve"> -</v>
      </c>
      <c r="H746" s="18" t="str">
        <f t="shared" si="26"/>
        <v>Lainnya</v>
      </c>
      <c r="I746" s="18" t="str">
        <f t="shared" si="26"/>
        <v xml:space="preserve"> -</v>
      </c>
    </row>
    <row r="747" spans="2:9" x14ac:dyDescent="0.25">
      <c r="B747" s="17" t="s">
        <v>1026</v>
      </c>
      <c r="C747" s="18" t="s">
        <v>289</v>
      </c>
      <c r="D747" s="18" t="s">
        <v>291</v>
      </c>
      <c r="F747" s="18" t="str">
        <f t="shared" si="26"/>
        <v xml:space="preserve"> -</v>
      </c>
      <c r="G747" s="18" t="str">
        <f t="shared" si="26"/>
        <v xml:space="preserve"> -</v>
      </c>
      <c r="H747" s="18" t="str">
        <f t="shared" si="26"/>
        <v>Padi</v>
      </c>
      <c r="I747" s="18" t="str">
        <f t="shared" si="26"/>
        <v xml:space="preserve"> -</v>
      </c>
    </row>
    <row r="748" spans="2:9" x14ac:dyDescent="0.25">
      <c r="B748" s="17" t="s">
        <v>1027</v>
      </c>
      <c r="C748" s="18" t="s">
        <v>289</v>
      </c>
      <c r="D748" s="18" t="s">
        <v>289</v>
      </c>
      <c r="F748" s="18" t="str">
        <f t="shared" si="26"/>
        <v xml:space="preserve"> - </v>
      </c>
      <c r="G748" s="18" t="str">
        <f t="shared" si="26"/>
        <v xml:space="preserve"> -</v>
      </c>
      <c r="H748" s="18" t="str">
        <f t="shared" si="26"/>
        <v xml:space="preserve"> -</v>
      </c>
      <c r="I748" s="18" t="str">
        <f t="shared" si="26"/>
        <v xml:space="preserve"> -</v>
      </c>
    </row>
    <row r="749" spans="2:9" x14ac:dyDescent="0.25">
      <c r="B749" s="17" t="s">
        <v>1028</v>
      </c>
      <c r="C749" s="18" t="s">
        <v>291</v>
      </c>
      <c r="D749" s="18" t="s">
        <v>289</v>
      </c>
      <c r="F749" s="18" t="str">
        <f t="shared" si="26"/>
        <v>Kacang</v>
      </c>
      <c r="G749" s="18" t="str">
        <f t="shared" si="26"/>
        <v xml:space="preserve"> -</v>
      </c>
      <c r="H749" s="18" t="str">
        <f t="shared" si="26"/>
        <v xml:space="preserve"> -</v>
      </c>
      <c r="I749" s="18" t="str">
        <f t="shared" si="26"/>
        <v xml:space="preserve"> -</v>
      </c>
    </row>
    <row r="750" spans="2:9" x14ac:dyDescent="0.25">
      <c r="B750" s="17" t="s">
        <v>1029</v>
      </c>
      <c r="C750" s="18" t="s">
        <v>290</v>
      </c>
      <c r="D750" s="18" t="s">
        <v>6</v>
      </c>
      <c r="F750" s="18" t="str">
        <f t="shared" si="26"/>
        <v xml:space="preserve"> -</v>
      </c>
      <c r="G750" s="18" t="str">
        <f t="shared" si="26"/>
        <v xml:space="preserve"> -</v>
      </c>
      <c r="H750" s="18" t="str">
        <f t="shared" si="26"/>
        <v xml:space="preserve"> -</v>
      </c>
      <c r="I750" s="18" t="str">
        <f t="shared" si="26"/>
        <v>Jagung</v>
      </c>
    </row>
    <row r="751" spans="2:9" x14ac:dyDescent="0.25">
      <c r="B751" s="17" t="s">
        <v>1030</v>
      </c>
      <c r="C751" s="18" t="s">
        <v>291</v>
      </c>
      <c r="D751" s="18" t="s">
        <v>290</v>
      </c>
      <c r="F751" s="18" t="str">
        <f t="shared" si="26"/>
        <v xml:space="preserve"> -</v>
      </c>
      <c r="G751" s="18" t="str">
        <f t="shared" si="26"/>
        <v>Kacang</v>
      </c>
      <c r="H751" s="18" t="str">
        <f t="shared" si="26"/>
        <v xml:space="preserve"> -</v>
      </c>
      <c r="I751" s="18" t="str">
        <f t="shared" si="26"/>
        <v xml:space="preserve"> -</v>
      </c>
    </row>
    <row r="752" spans="2:9" x14ac:dyDescent="0.25">
      <c r="B752" s="17" t="s">
        <v>1031</v>
      </c>
      <c r="C752" s="18" t="s">
        <v>291</v>
      </c>
      <c r="D752" s="18" t="s">
        <v>6</v>
      </c>
      <c r="F752" s="18" t="str">
        <f t="shared" si="26"/>
        <v xml:space="preserve"> -</v>
      </c>
      <c r="G752" s="18" t="str">
        <f t="shared" si="26"/>
        <v xml:space="preserve"> -</v>
      </c>
      <c r="H752" s="18" t="str">
        <f t="shared" si="26"/>
        <v xml:space="preserve"> -</v>
      </c>
      <c r="I752" s="18" t="str">
        <f t="shared" si="26"/>
        <v>Kacang</v>
      </c>
    </row>
    <row r="753" spans="2:9" x14ac:dyDescent="0.25">
      <c r="B753" s="17" t="s">
        <v>1032</v>
      </c>
      <c r="C753" s="18" t="s">
        <v>290</v>
      </c>
      <c r="D753" s="18" t="s">
        <v>289</v>
      </c>
      <c r="F753" s="18" t="str">
        <f t="shared" si="26"/>
        <v>Jagung</v>
      </c>
      <c r="G753" s="18" t="str">
        <f t="shared" si="26"/>
        <v xml:space="preserve"> -</v>
      </c>
      <c r="H753" s="18" t="str">
        <f t="shared" si="26"/>
        <v xml:space="preserve"> -</v>
      </c>
      <c r="I753" s="18" t="str">
        <f t="shared" si="26"/>
        <v xml:space="preserve"> -</v>
      </c>
    </row>
    <row r="754" spans="2:9" x14ac:dyDescent="0.25">
      <c r="B754" s="17" t="s">
        <v>1033</v>
      </c>
      <c r="C754" s="18" t="s">
        <v>289</v>
      </c>
      <c r="D754" s="18" t="s">
        <v>289</v>
      </c>
      <c r="F754" s="18" t="str">
        <f t="shared" si="26"/>
        <v xml:space="preserve"> - </v>
      </c>
      <c r="G754" s="18" t="str">
        <f t="shared" si="26"/>
        <v xml:space="preserve"> -</v>
      </c>
      <c r="H754" s="18" t="str">
        <f t="shared" si="26"/>
        <v xml:space="preserve"> -</v>
      </c>
      <c r="I754" s="18" t="str">
        <f t="shared" si="26"/>
        <v xml:space="preserve"> -</v>
      </c>
    </row>
    <row r="755" spans="2:9" x14ac:dyDescent="0.25">
      <c r="B755" s="17" t="s">
        <v>1034</v>
      </c>
      <c r="C755" s="18" t="s">
        <v>289</v>
      </c>
      <c r="D755" s="18" t="s">
        <v>291</v>
      </c>
      <c r="F755" s="18" t="str">
        <f t="shared" si="26"/>
        <v xml:space="preserve"> -</v>
      </c>
      <c r="G755" s="18" t="str">
        <f t="shared" si="26"/>
        <v xml:space="preserve"> -</v>
      </c>
      <c r="H755" s="18" t="str">
        <f t="shared" si="26"/>
        <v>Padi</v>
      </c>
      <c r="I755" s="18" t="str">
        <f t="shared" si="26"/>
        <v xml:space="preserve"> -</v>
      </c>
    </row>
    <row r="756" spans="2:9" x14ac:dyDescent="0.25">
      <c r="B756" s="17" t="s">
        <v>1035</v>
      </c>
      <c r="C756" s="18" t="s">
        <v>290</v>
      </c>
      <c r="D756" s="18" t="s">
        <v>290</v>
      </c>
      <c r="F756" s="18" t="str">
        <f t="shared" si="26"/>
        <v xml:space="preserve"> -</v>
      </c>
      <c r="G756" s="18" t="str">
        <f t="shared" si="26"/>
        <v xml:space="preserve"> - </v>
      </c>
      <c r="H756" s="18" t="str">
        <f t="shared" si="26"/>
        <v xml:space="preserve"> -</v>
      </c>
      <c r="I756" s="18" t="str">
        <f t="shared" si="26"/>
        <v xml:space="preserve"> -</v>
      </c>
    </row>
    <row r="757" spans="2:9" x14ac:dyDescent="0.25">
      <c r="B757" s="17" t="s">
        <v>1036</v>
      </c>
      <c r="C757" s="18" t="s">
        <v>291</v>
      </c>
      <c r="D757" s="18" t="s">
        <v>291</v>
      </c>
      <c r="F757" s="18" t="str">
        <f t="shared" si="26"/>
        <v xml:space="preserve"> -</v>
      </c>
      <c r="G757" s="18" t="str">
        <f t="shared" si="26"/>
        <v xml:space="preserve"> -</v>
      </c>
      <c r="H757" s="18" t="str">
        <f t="shared" si="26"/>
        <v xml:space="preserve"> - </v>
      </c>
      <c r="I757" s="18" t="str">
        <f t="shared" si="26"/>
        <v xml:space="preserve"> -</v>
      </c>
    </row>
    <row r="758" spans="2:9" x14ac:dyDescent="0.25">
      <c r="B758" s="17" t="s">
        <v>1037</v>
      </c>
      <c r="C758" s="18" t="s">
        <v>6</v>
      </c>
      <c r="D758" s="18" t="s">
        <v>291</v>
      </c>
      <c r="F758" s="18" t="str">
        <f t="shared" si="26"/>
        <v xml:space="preserve"> -</v>
      </c>
      <c r="G758" s="18" t="str">
        <f t="shared" si="26"/>
        <v xml:space="preserve"> -</v>
      </c>
      <c r="H758" s="18" t="str">
        <f t="shared" si="26"/>
        <v>Lainnya</v>
      </c>
      <c r="I758" s="18" t="str">
        <f t="shared" si="26"/>
        <v xml:space="preserve"> -</v>
      </c>
    </row>
    <row r="759" spans="2:9" x14ac:dyDescent="0.25">
      <c r="B759" s="17" t="s">
        <v>1038</v>
      </c>
      <c r="C759" s="18" t="s">
        <v>290</v>
      </c>
      <c r="D759" s="18" t="s">
        <v>290</v>
      </c>
      <c r="F759" s="18" t="str">
        <f t="shared" si="26"/>
        <v xml:space="preserve"> -</v>
      </c>
      <c r="G759" s="18" t="str">
        <f t="shared" si="26"/>
        <v xml:space="preserve"> - </v>
      </c>
      <c r="H759" s="18" t="str">
        <f t="shared" si="26"/>
        <v xml:space="preserve"> -</v>
      </c>
      <c r="I759" s="18" t="str">
        <f t="shared" si="26"/>
        <v xml:space="preserve"> -</v>
      </c>
    </row>
    <row r="760" spans="2:9" x14ac:dyDescent="0.25">
      <c r="B760" s="17" t="s">
        <v>1039</v>
      </c>
      <c r="C760" s="18" t="s">
        <v>289</v>
      </c>
      <c r="D760" s="18" t="s">
        <v>289</v>
      </c>
      <c r="F760" s="18" t="str">
        <f t="shared" si="26"/>
        <v xml:space="preserve"> - </v>
      </c>
      <c r="G760" s="18" t="str">
        <f t="shared" si="26"/>
        <v xml:space="preserve"> -</v>
      </c>
      <c r="H760" s="18" t="str">
        <f t="shared" si="26"/>
        <v xml:space="preserve"> -</v>
      </c>
      <c r="I760" s="18" t="str">
        <f t="shared" si="26"/>
        <v xml:space="preserve"> -</v>
      </c>
    </row>
    <row r="761" spans="2:9" x14ac:dyDescent="0.25">
      <c r="B761" s="17" t="s">
        <v>1040</v>
      </c>
      <c r="C761" s="18" t="s">
        <v>290</v>
      </c>
      <c r="D761" s="18" t="s">
        <v>289</v>
      </c>
      <c r="F761" s="18" t="str">
        <f t="shared" si="26"/>
        <v>Jagung</v>
      </c>
      <c r="G761" s="18" t="str">
        <f t="shared" si="26"/>
        <v xml:space="preserve"> -</v>
      </c>
      <c r="H761" s="18" t="str">
        <f t="shared" si="26"/>
        <v xml:space="preserve"> -</v>
      </c>
      <c r="I761" s="18" t="str">
        <f t="shared" si="26"/>
        <v xml:space="preserve"> -</v>
      </c>
    </row>
    <row r="762" spans="2:9" x14ac:dyDescent="0.25">
      <c r="B762" s="17" t="s">
        <v>1041</v>
      </c>
      <c r="C762" s="18" t="s">
        <v>289</v>
      </c>
      <c r="D762" s="18" t="s">
        <v>290</v>
      </c>
      <c r="F762" s="18" t="str">
        <f t="shared" si="26"/>
        <v xml:space="preserve"> -</v>
      </c>
      <c r="G762" s="18" t="str">
        <f t="shared" si="26"/>
        <v>Padi</v>
      </c>
      <c r="H762" s="18" t="str">
        <f t="shared" si="26"/>
        <v xml:space="preserve"> -</v>
      </c>
      <c r="I762" s="18" t="str">
        <f t="shared" si="26"/>
        <v xml:space="preserve"> -</v>
      </c>
    </row>
    <row r="763" spans="2:9" x14ac:dyDescent="0.25">
      <c r="B763" s="17" t="s">
        <v>1042</v>
      </c>
      <c r="C763" s="18" t="s">
        <v>289</v>
      </c>
      <c r="D763" s="18" t="s">
        <v>291</v>
      </c>
      <c r="F763" s="18" t="str">
        <f t="shared" si="26"/>
        <v xml:space="preserve"> -</v>
      </c>
      <c r="G763" s="18" t="str">
        <f t="shared" si="26"/>
        <v xml:space="preserve"> -</v>
      </c>
      <c r="H763" s="18" t="str">
        <f t="shared" si="26"/>
        <v>Padi</v>
      </c>
      <c r="I763" s="18" t="str">
        <f t="shared" si="26"/>
        <v xml:space="preserve"> -</v>
      </c>
    </row>
    <row r="764" spans="2:9" x14ac:dyDescent="0.25">
      <c r="B764" s="17" t="s">
        <v>1043</v>
      </c>
      <c r="C764" s="18" t="s">
        <v>289</v>
      </c>
      <c r="D764" s="18" t="s">
        <v>6</v>
      </c>
      <c r="F764" s="18" t="str">
        <f t="shared" si="26"/>
        <v xml:space="preserve"> -</v>
      </c>
      <c r="G764" s="18" t="str">
        <f t="shared" si="26"/>
        <v xml:space="preserve"> -</v>
      </c>
      <c r="H764" s="18" t="str">
        <f t="shared" si="26"/>
        <v xml:space="preserve"> -</v>
      </c>
      <c r="I764" s="18" t="str">
        <f t="shared" si="26"/>
        <v>Padi</v>
      </c>
    </row>
    <row r="765" spans="2:9" x14ac:dyDescent="0.25">
      <c r="B765" s="17" t="s">
        <v>1044</v>
      </c>
      <c r="C765" s="18" t="s">
        <v>290</v>
      </c>
      <c r="D765" s="18" t="s">
        <v>289</v>
      </c>
      <c r="F765" s="18" t="str">
        <f t="shared" si="26"/>
        <v>Jagung</v>
      </c>
      <c r="G765" s="18" t="str">
        <f t="shared" si="26"/>
        <v xml:space="preserve"> -</v>
      </c>
      <c r="H765" s="18" t="str">
        <f t="shared" si="26"/>
        <v xml:space="preserve"> -</v>
      </c>
      <c r="I765" s="18" t="str">
        <f t="shared" si="26"/>
        <v xml:space="preserve"> -</v>
      </c>
    </row>
    <row r="766" spans="2:9" x14ac:dyDescent="0.25">
      <c r="B766" s="17" t="s">
        <v>1045</v>
      </c>
      <c r="C766" s="18" t="s">
        <v>290</v>
      </c>
      <c r="D766" s="18" t="s">
        <v>290</v>
      </c>
      <c r="F766" s="18" t="str">
        <f t="shared" si="26"/>
        <v xml:space="preserve"> -</v>
      </c>
      <c r="G766" s="18" t="str">
        <f t="shared" si="26"/>
        <v xml:space="preserve"> - </v>
      </c>
      <c r="H766" s="18" t="str">
        <f t="shared" si="26"/>
        <v xml:space="preserve"> -</v>
      </c>
      <c r="I766" s="18" t="str">
        <f t="shared" si="26"/>
        <v xml:space="preserve"> -</v>
      </c>
    </row>
    <row r="767" spans="2:9" x14ac:dyDescent="0.25">
      <c r="B767" s="17" t="s">
        <v>1046</v>
      </c>
      <c r="C767" s="18" t="s">
        <v>290</v>
      </c>
      <c r="D767" s="18" t="s">
        <v>289</v>
      </c>
      <c r="F767" s="18" t="str">
        <f t="shared" si="26"/>
        <v>Jagung</v>
      </c>
      <c r="G767" s="18" t="str">
        <f t="shared" si="26"/>
        <v xml:space="preserve"> -</v>
      </c>
      <c r="H767" s="18" t="str">
        <f t="shared" si="26"/>
        <v xml:space="preserve"> -</v>
      </c>
      <c r="I767" s="18" t="str">
        <f t="shared" si="26"/>
        <v xml:space="preserve"> -</v>
      </c>
    </row>
    <row r="768" spans="2:9" x14ac:dyDescent="0.25">
      <c r="B768" s="17" t="s">
        <v>1047</v>
      </c>
      <c r="C768" s="18" t="s">
        <v>291</v>
      </c>
      <c r="D768" s="18" t="s">
        <v>289</v>
      </c>
      <c r="F768" s="18" t="str">
        <f t="shared" si="26"/>
        <v>Kacang</v>
      </c>
      <c r="G768" s="18" t="str">
        <f t="shared" si="26"/>
        <v xml:space="preserve"> -</v>
      </c>
      <c r="H768" s="18" t="str">
        <f t="shared" si="26"/>
        <v xml:space="preserve"> -</v>
      </c>
      <c r="I768" s="18" t="str">
        <f t="shared" si="26"/>
        <v xml:space="preserve"> -</v>
      </c>
    </row>
    <row r="769" spans="2:9" x14ac:dyDescent="0.25">
      <c r="B769" s="17" t="s">
        <v>1048</v>
      </c>
      <c r="C769" s="18" t="s">
        <v>290</v>
      </c>
      <c r="D769" s="18" t="s">
        <v>290</v>
      </c>
      <c r="F769" s="18" t="str">
        <f t="shared" si="26"/>
        <v xml:space="preserve"> -</v>
      </c>
      <c r="G769" s="18" t="str">
        <f t="shared" si="26"/>
        <v xml:space="preserve"> - </v>
      </c>
      <c r="H769" s="18" t="str">
        <f t="shared" si="26"/>
        <v xml:space="preserve"> -</v>
      </c>
      <c r="I769" s="18" t="str">
        <f t="shared" si="26"/>
        <v xml:space="preserve"> -</v>
      </c>
    </row>
    <row r="770" spans="2:9" x14ac:dyDescent="0.25">
      <c r="B770" s="17" t="s">
        <v>1049</v>
      </c>
      <c r="C770" s="18" t="s">
        <v>6</v>
      </c>
      <c r="D770" s="18" t="s">
        <v>6</v>
      </c>
      <c r="F770" s="18" t="str">
        <f t="shared" si="26"/>
        <v xml:space="preserve"> -</v>
      </c>
      <c r="G770" s="18" t="str">
        <f t="shared" si="26"/>
        <v xml:space="preserve"> -</v>
      </c>
      <c r="H770" s="18" t="str">
        <f t="shared" si="26"/>
        <v xml:space="preserve"> -</v>
      </c>
      <c r="I770" s="18" t="str">
        <f t="shared" si="26"/>
        <v xml:space="preserve"> - </v>
      </c>
    </row>
    <row r="771" spans="2:9" x14ac:dyDescent="0.25">
      <c r="B771" s="17" t="s">
        <v>1050</v>
      </c>
      <c r="C771" s="18" t="s">
        <v>290</v>
      </c>
      <c r="D771" s="18" t="s">
        <v>290</v>
      </c>
      <c r="F771" s="18" t="str">
        <f t="shared" si="26"/>
        <v xml:space="preserve"> -</v>
      </c>
      <c r="G771" s="18" t="str">
        <f t="shared" si="26"/>
        <v xml:space="preserve"> - </v>
      </c>
      <c r="H771" s="18" t="str">
        <f t="shared" si="26"/>
        <v xml:space="preserve"> -</v>
      </c>
      <c r="I771" s="18" t="str">
        <f t="shared" si="26"/>
        <v xml:space="preserve"> -</v>
      </c>
    </row>
    <row r="772" spans="2:9" x14ac:dyDescent="0.25">
      <c r="B772" s="17" t="s">
        <v>1051</v>
      </c>
      <c r="C772" s="18" t="s">
        <v>290</v>
      </c>
      <c r="D772" s="18" t="s">
        <v>289</v>
      </c>
      <c r="F772" s="18" t="str">
        <f t="shared" si="26"/>
        <v>Jagung</v>
      </c>
      <c r="G772" s="18" t="str">
        <f t="shared" si="26"/>
        <v xml:space="preserve"> -</v>
      </c>
      <c r="H772" s="18" t="str">
        <f t="shared" si="26"/>
        <v xml:space="preserve"> -</v>
      </c>
      <c r="I772" s="18" t="str">
        <f t="shared" si="26"/>
        <v xml:space="preserve"> -</v>
      </c>
    </row>
    <row r="773" spans="2:9" x14ac:dyDescent="0.25">
      <c r="B773" s="17" t="s">
        <v>1052</v>
      </c>
      <c r="C773" s="18" t="s">
        <v>289</v>
      </c>
      <c r="D773" s="18" t="s">
        <v>291</v>
      </c>
      <c r="F773" s="18" t="str">
        <f t="shared" si="26"/>
        <v xml:space="preserve"> -</v>
      </c>
      <c r="G773" s="18" t="str">
        <f t="shared" si="26"/>
        <v xml:space="preserve"> -</v>
      </c>
      <c r="H773" s="18" t="str">
        <f t="shared" si="26"/>
        <v>Padi</v>
      </c>
      <c r="I773" s="18" t="str">
        <f t="shared" si="26"/>
        <v xml:space="preserve"> -</v>
      </c>
    </row>
    <row r="774" spans="2:9" x14ac:dyDescent="0.25">
      <c r="B774" s="17" t="s">
        <v>1053</v>
      </c>
      <c r="C774" s="18" t="s">
        <v>290</v>
      </c>
      <c r="D774" s="18" t="s">
        <v>289</v>
      </c>
      <c r="F774" s="18" t="str">
        <f t="shared" si="26"/>
        <v>Jagung</v>
      </c>
      <c r="G774" s="18" t="str">
        <f t="shared" si="26"/>
        <v xml:space="preserve"> -</v>
      </c>
      <c r="H774" s="18" t="str">
        <f t="shared" si="26"/>
        <v xml:space="preserve"> -</v>
      </c>
      <c r="I774" s="18" t="str">
        <f t="shared" si="26"/>
        <v xml:space="preserve"> -</v>
      </c>
    </row>
    <row r="775" spans="2:9" x14ac:dyDescent="0.25">
      <c r="B775" s="17" t="s">
        <v>1054</v>
      </c>
      <c r="C775" s="18" t="s">
        <v>289</v>
      </c>
      <c r="D775" s="18" t="s">
        <v>291</v>
      </c>
      <c r="F775" s="18" t="str">
        <f t="shared" si="26"/>
        <v xml:space="preserve"> -</v>
      </c>
      <c r="G775" s="18" t="str">
        <f t="shared" si="26"/>
        <v xml:space="preserve"> -</v>
      </c>
      <c r="H775" s="18" t="str">
        <f t="shared" si="26"/>
        <v>Padi</v>
      </c>
      <c r="I775" s="18" t="str">
        <f t="shared" si="26"/>
        <v xml:space="preserve"> -</v>
      </c>
    </row>
    <row r="776" spans="2:9" x14ac:dyDescent="0.25">
      <c r="B776" s="17" t="s">
        <v>1055</v>
      </c>
      <c r="C776" s="18" t="s">
        <v>289</v>
      </c>
      <c r="D776" s="18" t="s">
        <v>291</v>
      </c>
      <c r="F776" s="18" t="str">
        <f t="shared" si="26"/>
        <v xml:space="preserve"> -</v>
      </c>
      <c r="G776" s="18" t="str">
        <f t="shared" si="26"/>
        <v xml:space="preserve"> -</v>
      </c>
      <c r="H776" s="18" t="str">
        <f t="shared" si="26"/>
        <v>Padi</v>
      </c>
      <c r="I776" s="18" t="str">
        <f t="shared" si="26"/>
        <v xml:space="preserve"> -</v>
      </c>
    </row>
    <row r="777" spans="2:9" x14ac:dyDescent="0.25">
      <c r="B777" s="17" t="s">
        <v>1056</v>
      </c>
      <c r="C777" s="18" t="s">
        <v>290</v>
      </c>
      <c r="D777" s="18" t="s">
        <v>289</v>
      </c>
      <c r="F777" s="18" t="str">
        <f t="shared" si="26"/>
        <v>Jagung</v>
      </c>
      <c r="G777" s="18" t="str">
        <f t="shared" si="26"/>
        <v xml:space="preserve"> -</v>
      </c>
      <c r="H777" s="18" t="str">
        <f t="shared" si="26"/>
        <v xml:space="preserve"> -</v>
      </c>
      <c r="I777" s="18" t="str">
        <f t="shared" si="26"/>
        <v xml:space="preserve"> -</v>
      </c>
    </row>
    <row r="778" spans="2:9" x14ac:dyDescent="0.25">
      <c r="B778" s="17" t="s">
        <v>1057</v>
      </c>
      <c r="C778" s="18" t="s">
        <v>290</v>
      </c>
      <c r="D778" s="18" t="s">
        <v>289</v>
      </c>
      <c r="F778" s="18" t="str">
        <f t="shared" si="26"/>
        <v>Jagung</v>
      </c>
      <c r="G778" s="18" t="str">
        <f t="shared" si="26"/>
        <v xml:space="preserve"> -</v>
      </c>
      <c r="H778" s="18" t="str">
        <f t="shared" si="26"/>
        <v xml:space="preserve"> -</v>
      </c>
      <c r="I778" s="18" t="str">
        <f t="shared" si="26"/>
        <v xml:space="preserve"> -</v>
      </c>
    </row>
    <row r="779" spans="2:9" x14ac:dyDescent="0.25">
      <c r="B779" s="17" t="s">
        <v>1058</v>
      </c>
      <c r="C779" s="18" t="s">
        <v>6</v>
      </c>
      <c r="D779" s="18" t="s">
        <v>290</v>
      </c>
      <c r="F779" s="18" t="str">
        <f t="shared" si="26"/>
        <v xml:space="preserve"> -</v>
      </c>
      <c r="G779" s="18" t="str">
        <f t="shared" si="26"/>
        <v>Lainnya</v>
      </c>
      <c r="H779" s="18" t="str">
        <f t="shared" si="26"/>
        <v xml:space="preserve"> -</v>
      </c>
      <c r="I779" s="18" t="str">
        <f t="shared" si="26"/>
        <v xml:space="preserve"> -</v>
      </c>
    </row>
    <row r="780" spans="2:9" x14ac:dyDescent="0.25">
      <c r="B780" s="17" t="s">
        <v>1059</v>
      </c>
      <c r="C780" s="18" t="s">
        <v>290</v>
      </c>
      <c r="D780" s="18" t="s">
        <v>289</v>
      </c>
      <c r="F780" s="18" t="str">
        <f t="shared" si="26"/>
        <v>Jagung</v>
      </c>
      <c r="G780" s="18" t="str">
        <f t="shared" si="26"/>
        <v xml:space="preserve"> -</v>
      </c>
      <c r="H780" s="18" t="str">
        <f t="shared" si="26"/>
        <v xml:space="preserve"> -</v>
      </c>
      <c r="I780" s="18" t="str">
        <f t="shared" si="26"/>
        <v xml:space="preserve"> -</v>
      </c>
    </row>
    <row r="781" spans="2:9" x14ac:dyDescent="0.25">
      <c r="B781" s="17" t="s">
        <v>1060</v>
      </c>
      <c r="C781" s="18" t="s">
        <v>290</v>
      </c>
      <c r="D781" s="18" t="s">
        <v>289</v>
      </c>
      <c r="F781" s="18" t="str">
        <f t="shared" si="26"/>
        <v>Jagung</v>
      </c>
      <c r="G781" s="18" t="str">
        <f t="shared" si="26"/>
        <v xml:space="preserve"> -</v>
      </c>
      <c r="H781" s="18" t="str">
        <f t="shared" si="26"/>
        <v xml:space="preserve"> -</v>
      </c>
      <c r="I781" s="18" t="str">
        <f t="shared" si="26"/>
        <v xml:space="preserve"> -</v>
      </c>
    </row>
    <row r="782" spans="2:9" x14ac:dyDescent="0.25">
      <c r="B782" s="17" t="s">
        <v>1061</v>
      </c>
      <c r="C782" s="18" t="s">
        <v>291</v>
      </c>
      <c r="D782" s="18" t="s">
        <v>290</v>
      </c>
      <c r="F782" s="18" t="str">
        <f t="shared" si="26"/>
        <v xml:space="preserve"> -</v>
      </c>
      <c r="G782" s="18" t="str">
        <f t="shared" si="26"/>
        <v>Kacang</v>
      </c>
      <c r="H782" s="18" t="str">
        <f t="shared" si="26"/>
        <v xml:space="preserve"> -</v>
      </c>
      <c r="I782" s="18" t="str">
        <f t="shared" si="26"/>
        <v xml:space="preserve"> -</v>
      </c>
    </row>
    <row r="783" spans="2:9" x14ac:dyDescent="0.25">
      <c r="B783" s="17" t="s">
        <v>1062</v>
      </c>
      <c r="C783" s="18" t="s">
        <v>291</v>
      </c>
      <c r="D783" s="18" t="s">
        <v>291</v>
      </c>
      <c r="F783" s="18" t="str">
        <f t="shared" si="26"/>
        <v xml:space="preserve"> -</v>
      </c>
      <c r="G783" s="18" t="str">
        <f t="shared" si="26"/>
        <v xml:space="preserve"> -</v>
      </c>
      <c r="H783" s="18" t="str">
        <f t="shared" si="26"/>
        <v xml:space="preserve"> - </v>
      </c>
      <c r="I783" s="18" t="str">
        <f t="shared" si="26"/>
        <v xml:space="preserve"> -</v>
      </c>
    </row>
    <row r="784" spans="2:9" x14ac:dyDescent="0.25">
      <c r="B784" s="17" t="s">
        <v>1063</v>
      </c>
      <c r="C784" s="18" t="s">
        <v>6</v>
      </c>
      <c r="D784" s="18" t="s">
        <v>6</v>
      </c>
      <c r="F784" s="18" t="str">
        <f t="shared" si="26"/>
        <v xml:space="preserve"> -</v>
      </c>
      <c r="G784" s="18" t="str">
        <f t="shared" si="26"/>
        <v xml:space="preserve"> -</v>
      </c>
      <c r="H784" s="18" t="str">
        <f t="shared" si="26"/>
        <v xml:space="preserve"> -</v>
      </c>
      <c r="I784" s="18" t="str">
        <f t="shared" si="26"/>
        <v xml:space="preserve"> - </v>
      </c>
    </row>
    <row r="785" spans="2:9" x14ac:dyDescent="0.25">
      <c r="B785" s="17" t="s">
        <v>1064</v>
      </c>
      <c r="C785" s="18" t="s">
        <v>290</v>
      </c>
      <c r="D785" s="18" t="s">
        <v>291</v>
      </c>
      <c r="F785" s="18" t="str">
        <f t="shared" si="26"/>
        <v xml:space="preserve"> -</v>
      </c>
      <c r="G785" s="18" t="str">
        <f t="shared" si="26"/>
        <v xml:space="preserve"> -</v>
      </c>
      <c r="H785" s="18" t="str">
        <f t="shared" si="26"/>
        <v>Jagung</v>
      </c>
      <c r="I785" s="18" t="str">
        <f t="shared" si="26"/>
        <v xml:space="preserve"> -</v>
      </c>
    </row>
    <row r="786" spans="2:9" x14ac:dyDescent="0.25">
      <c r="B786" s="17" t="s">
        <v>1065</v>
      </c>
      <c r="C786" s="18" t="s">
        <v>289</v>
      </c>
      <c r="D786" s="18" t="s">
        <v>6</v>
      </c>
      <c r="F786" s="18" t="str">
        <f t="shared" si="26"/>
        <v xml:space="preserve"> -</v>
      </c>
      <c r="G786" s="18" t="str">
        <f t="shared" si="26"/>
        <v xml:space="preserve"> -</v>
      </c>
      <c r="H786" s="18" t="str">
        <f t="shared" si="26"/>
        <v xml:space="preserve"> -</v>
      </c>
      <c r="I786" s="18" t="str">
        <f t="shared" si="26"/>
        <v>Padi</v>
      </c>
    </row>
    <row r="787" spans="2:9" x14ac:dyDescent="0.25">
      <c r="B787" s="17" t="s">
        <v>1066</v>
      </c>
      <c r="C787" s="18" t="s">
        <v>6</v>
      </c>
      <c r="D787" s="18" t="s">
        <v>289</v>
      </c>
      <c r="F787" s="18" t="str">
        <f t="shared" si="26"/>
        <v>Lainnya</v>
      </c>
      <c r="G787" s="18" t="str">
        <f t="shared" si="26"/>
        <v xml:space="preserve"> -</v>
      </c>
      <c r="H787" s="18" t="str">
        <f t="shared" si="26"/>
        <v xml:space="preserve"> -</v>
      </c>
      <c r="I787" s="18" t="str">
        <f t="shared" si="26"/>
        <v xml:space="preserve"> -</v>
      </c>
    </row>
    <row r="788" spans="2:9" x14ac:dyDescent="0.25">
      <c r="B788" s="17" t="s">
        <v>1067</v>
      </c>
      <c r="C788" s="18" t="s">
        <v>290</v>
      </c>
      <c r="D788" s="18" t="s">
        <v>290</v>
      </c>
      <c r="F788" s="18" t="str">
        <f t="shared" si="26"/>
        <v xml:space="preserve"> -</v>
      </c>
      <c r="G788" s="18" t="str">
        <f t="shared" si="26"/>
        <v xml:space="preserve"> - </v>
      </c>
      <c r="H788" s="18" t="str">
        <f t="shared" si="26"/>
        <v xml:space="preserve"> -</v>
      </c>
      <c r="I788" s="18" t="str">
        <f t="shared" si="26"/>
        <v xml:space="preserve"> -</v>
      </c>
    </row>
    <row r="789" spans="2:9" x14ac:dyDescent="0.25">
      <c r="B789" s="17" t="s">
        <v>1068</v>
      </c>
      <c r="C789" s="18" t="s">
        <v>290</v>
      </c>
      <c r="D789" s="18" t="s">
        <v>291</v>
      </c>
      <c r="F789" s="18" t="str">
        <f t="shared" si="26"/>
        <v xml:space="preserve"> -</v>
      </c>
      <c r="G789" s="18" t="str">
        <f t="shared" si="26"/>
        <v xml:space="preserve"> -</v>
      </c>
      <c r="H789" s="18" t="str">
        <f t="shared" si="26"/>
        <v>Jagung</v>
      </c>
      <c r="I789" s="18" t="str">
        <f t="shared" si="26"/>
        <v xml:space="preserve"> -</v>
      </c>
    </row>
    <row r="790" spans="2:9" x14ac:dyDescent="0.25">
      <c r="B790" s="17" t="s">
        <v>1069</v>
      </c>
      <c r="C790" s="18" t="s">
        <v>6</v>
      </c>
      <c r="D790" s="18" t="s">
        <v>289</v>
      </c>
      <c r="F790" s="18" t="str">
        <f t="shared" si="26"/>
        <v>Lainnya</v>
      </c>
      <c r="G790" s="18" t="str">
        <f t="shared" si="26"/>
        <v xml:space="preserve"> -</v>
      </c>
      <c r="H790" s="18" t="str">
        <f t="shared" si="26"/>
        <v xml:space="preserve"> -</v>
      </c>
      <c r="I790" s="18" t="str">
        <f t="shared" si="26"/>
        <v xml:space="preserve"> -</v>
      </c>
    </row>
    <row r="791" spans="2:9" x14ac:dyDescent="0.25">
      <c r="B791" s="17" t="s">
        <v>1070</v>
      </c>
      <c r="C791" s="18" t="s">
        <v>291</v>
      </c>
      <c r="D791" s="18" t="s">
        <v>290</v>
      </c>
      <c r="F791" s="18" t="str">
        <f t="shared" si="26"/>
        <v xml:space="preserve"> -</v>
      </c>
      <c r="G791" s="18" t="str">
        <f t="shared" si="26"/>
        <v>Kacang</v>
      </c>
      <c r="H791" s="18" t="str">
        <f t="shared" si="26"/>
        <v xml:space="preserve"> -</v>
      </c>
      <c r="I791" s="18" t="str">
        <f t="shared" si="26"/>
        <v xml:space="preserve"> -</v>
      </c>
    </row>
    <row r="792" spans="2:9" x14ac:dyDescent="0.25">
      <c r="B792" s="17" t="s">
        <v>1071</v>
      </c>
      <c r="C792" s="18" t="s">
        <v>290</v>
      </c>
      <c r="D792" s="18" t="s">
        <v>291</v>
      </c>
      <c r="F792" s="18" t="str">
        <f t="shared" si="26"/>
        <v xml:space="preserve"> -</v>
      </c>
      <c r="G792" s="18" t="str">
        <f t="shared" si="26"/>
        <v xml:space="preserve"> -</v>
      </c>
      <c r="H792" s="18" t="str">
        <f t="shared" si="26"/>
        <v>Jagung</v>
      </c>
      <c r="I792" s="18" t="str">
        <f t="shared" si="26"/>
        <v xml:space="preserve"> -</v>
      </c>
    </row>
    <row r="793" spans="2:9" x14ac:dyDescent="0.25">
      <c r="B793" s="17" t="s">
        <v>1072</v>
      </c>
      <c r="C793" s="18" t="s">
        <v>289</v>
      </c>
      <c r="D793" s="18" t="s">
        <v>290</v>
      </c>
      <c r="F793" s="18" t="str">
        <f t="shared" si="26"/>
        <v xml:space="preserve"> -</v>
      </c>
      <c r="G793" s="18" t="str">
        <f t="shared" si="26"/>
        <v>Padi</v>
      </c>
      <c r="H793" s="18" t="str">
        <f t="shared" si="26"/>
        <v xml:space="preserve"> -</v>
      </c>
      <c r="I793" s="18" t="str">
        <f t="shared" si="26"/>
        <v xml:space="preserve"> -</v>
      </c>
    </row>
    <row r="794" spans="2:9" x14ac:dyDescent="0.25">
      <c r="B794" s="17" t="s">
        <v>1073</v>
      </c>
      <c r="C794" s="18" t="s">
        <v>291</v>
      </c>
      <c r="D794" s="18" t="s">
        <v>289</v>
      </c>
      <c r="F794" s="18" t="str">
        <f t="shared" si="26"/>
        <v>Kacang</v>
      </c>
      <c r="G794" s="18" t="str">
        <f t="shared" si="26"/>
        <v xml:space="preserve"> -</v>
      </c>
      <c r="H794" s="18" t="str">
        <f t="shared" si="26"/>
        <v xml:space="preserve"> -</v>
      </c>
      <c r="I794" s="18" t="str">
        <f t="shared" si="26"/>
        <v xml:space="preserve"> -</v>
      </c>
    </row>
    <row r="795" spans="2:9" x14ac:dyDescent="0.25">
      <c r="B795" s="17" t="s">
        <v>1074</v>
      </c>
      <c r="C795" s="18" t="s">
        <v>289</v>
      </c>
      <c r="D795" s="18" t="s">
        <v>290</v>
      </c>
      <c r="F795" s="18" t="str">
        <f t="shared" si="26"/>
        <v xml:space="preserve"> -</v>
      </c>
      <c r="G795" s="18" t="str">
        <f t="shared" si="26"/>
        <v>Padi</v>
      </c>
      <c r="H795" s="18" t="str">
        <f t="shared" si="26"/>
        <v xml:space="preserve"> -</v>
      </c>
      <c r="I795" s="18" t="str">
        <f t="shared" si="26"/>
        <v xml:space="preserve"> -</v>
      </c>
    </row>
    <row r="796" spans="2:9" x14ac:dyDescent="0.25">
      <c r="B796" s="17" t="s">
        <v>1075</v>
      </c>
      <c r="C796" s="18" t="s">
        <v>291</v>
      </c>
      <c r="D796" s="18" t="s">
        <v>6</v>
      </c>
      <c r="F796" s="18" t="str">
        <f t="shared" si="26"/>
        <v xml:space="preserve"> -</v>
      </c>
      <c r="G796" s="18" t="str">
        <f t="shared" si="26"/>
        <v xml:space="preserve"> -</v>
      </c>
      <c r="H796" s="18" t="str">
        <f t="shared" si="26"/>
        <v xml:space="preserve"> -</v>
      </c>
      <c r="I796" s="18" t="str">
        <f t="shared" si="26"/>
        <v>Kacang</v>
      </c>
    </row>
    <row r="797" spans="2:9" x14ac:dyDescent="0.25">
      <c r="B797" s="17" t="s">
        <v>1076</v>
      </c>
      <c r="C797" s="18" t="s">
        <v>290</v>
      </c>
      <c r="D797" s="18" t="s">
        <v>290</v>
      </c>
      <c r="F797" s="18" t="str">
        <f t="shared" si="26"/>
        <v xml:space="preserve"> -</v>
      </c>
      <c r="G797" s="18" t="str">
        <f t="shared" si="26"/>
        <v xml:space="preserve"> - </v>
      </c>
      <c r="H797" s="18" t="str">
        <f t="shared" si="26"/>
        <v xml:space="preserve"> -</v>
      </c>
      <c r="I797" s="18" t="str">
        <f t="shared" si="26"/>
        <v xml:space="preserve"> -</v>
      </c>
    </row>
    <row r="798" spans="2:9" x14ac:dyDescent="0.25">
      <c r="B798" s="17" t="s">
        <v>1077</v>
      </c>
      <c r="C798" s="18" t="s">
        <v>291</v>
      </c>
      <c r="D798" s="18" t="s">
        <v>6</v>
      </c>
      <c r="F798" s="18" t="str">
        <f t="shared" si="26"/>
        <v xml:space="preserve"> -</v>
      </c>
      <c r="G798" s="18" t="str">
        <f t="shared" si="26"/>
        <v xml:space="preserve"> -</v>
      </c>
      <c r="H798" s="18" t="str">
        <f t="shared" si="26"/>
        <v xml:space="preserve"> -</v>
      </c>
      <c r="I798" s="18" t="str">
        <f t="shared" si="26"/>
        <v>Kacang</v>
      </c>
    </row>
    <row r="799" spans="2:9" x14ac:dyDescent="0.25">
      <c r="B799" s="17" t="s">
        <v>1078</v>
      </c>
      <c r="C799" s="18" t="s">
        <v>290</v>
      </c>
      <c r="D799" s="18" t="s">
        <v>290</v>
      </c>
      <c r="F799" s="18" t="str">
        <f t="shared" si="26"/>
        <v xml:space="preserve"> -</v>
      </c>
      <c r="G799" s="18" t="str">
        <f t="shared" si="26"/>
        <v xml:space="preserve"> - </v>
      </c>
      <c r="H799" s="18" t="str">
        <f t="shared" si="26"/>
        <v xml:space="preserve"> -</v>
      </c>
      <c r="I799" s="18" t="str">
        <f t="shared" si="26"/>
        <v xml:space="preserve"> -</v>
      </c>
    </row>
    <row r="800" spans="2:9" x14ac:dyDescent="0.25">
      <c r="B800" s="17" t="s">
        <v>1079</v>
      </c>
      <c r="C800" s="18" t="s">
        <v>291</v>
      </c>
      <c r="D800" s="18" t="s">
        <v>289</v>
      </c>
      <c r="F800" s="18" t="str">
        <f t="shared" si="26"/>
        <v>Kacang</v>
      </c>
      <c r="G800" s="18" t="str">
        <f t="shared" si="26"/>
        <v xml:space="preserve"> -</v>
      </c>
      <c r="H800" s="18" t="str">
        <f t="shared" si="26"/>
        <v xml:space="preserve"> -</v>
      </c>
      <c r="I800" s="18" t="str">
        <f t="shared" si="26"/>
        <v xml:space="preserve"> -</v>
      </c>
    </row>
    <row r="801" spans="2:9" x14ac:dyDescent="0.25">
      <c r="B801" s="17" t="s">
        <v>1080</v>
      </c>
      <c r="C801" s="18" t="s">
        <v>290</v>
      </c>
      <c r="D801" s="18" t="s">
        <v>290</v>
      </c>
      <c r="F801" s="18" t="str">
        <f t="shared" si="26"/>
        <v xml:space="preserve"> -</v>
      </c>
      <c r="G801" s="18" t="str">
        <f t="shared" si="26"/>
        <v xml:space="preserve"> - </v>
      </c>
      <c r="H801" s="18" t="str">
        <f t="shared" si="26"/>
        <v xml:space="preserve"> -</v>
      </c>
      <c r="I801" s="18" t="str">
        <f t="shared" si="26"/>
        <v xml:space="preserve"> -</v>
      </c>
    </row>
    <row r="802" spans="2:9" x14ac:dyDescent="0.25">
      <c r="B802" s="17" t="s">
        <v>1081</v>
      </c>
      <c r="C802" s="18" t="s">
        <v>291</v>
      </c>
      <c r="D802" s="18" t="s">
        <v>290</v>
      </c>
      <c r="F802" s="18" t="str">
        <f t="shared" si="26"/>
        <v xml:space="preserve"> -</v>
      </c>
      <c r="G802" s="18" t="str">
        <f t="shared" si="26"/>
        <v>Kacang</v>
      </c>
      <c r="H802" s="18" t="str">
        <f t="shared" si="26"/>
        <v xml:space="preserve"> -</v>
      </c>
      <c r="I802" s="18" t="str">
        <f t="shared" si="26"/>
        <v xml:space="preserve"> -</v>
      </c>
    </row>
    <row r="803" spans="2:9" x14ac:dyDescent="0.25">
      <c r="B803" s="17" t="s">
        <v>1082</v>
      </c>
      <c r="C803" s="18" t="s">
        <v>289</v>
      </c>
      <c r="D803" s="18" t="s">
        <v>291</v>
      </c>
      <c r="F803" s="18" t="str">
        <f t="shared" si="26"/>
        <v xml:space="preserve"> -</v>
      </c>
      <c r="G803" s="18" t="str">
        <f t="shared" si="26"/>
        <v xml:space="preserve"> -</v>
      </c>
      <c r="H803" s="18" t="str">
        <f t="shared" si="26"/>
        <v>Padi</v>
      </c>
      <c r="I803" s="18" t="str">
        <f t="shared" si="26"/>
        <v xml:space="preserve"> -</v>
      </c>
    </row>
    <row r="804" spans="2:9" x14ac:dyDescent="0.25">
      <c r="B804" s="17" t="s">
        <v>1083</v>
      </c>
      <c r="C804" s="18" t="s">
        <v>291</v>
      </c>
      <c r="D804" s="18" t="s">
        <v>289</v>
      </c>
      <c r="F804" s="18" t="str">
        <f t="shared" si="26"/>
        <v>Kacang</v>
      </c>
      <c r="G804" s="18" t="str">
        <f t="shared" si="26"/>
        <v xml:space="preserve"> -</v>
      </c>
      <c r="H804" s="18" t="str">
        <f t="shared" si="26"/>
        <v xml:space="preserve"> -</v>
      </c>
      <c r="I804" s="18" t="str">
        <f t="shared" si="26"/>
        <v xml:space="preserve"> -</v>
      </c>
    </row>
    <row r="805" spans="2:9" x14ac:dyDescent="0.25">
      <c r="B805" s="17" t="s">
        <v>1084</v>
      </c>
      <c r="C805" s="18" t="s">
        <v>6</v>
      </c>
      <c r="D805" s="18" t="s">
        <v>289</v>
      </c>
      <c r="F805" s="18" t="str">
        <f t="shared" si="26"/>
        <v>Lainnya</v>
      </c>
      <c r="G805" s="18" t="str">
        <f t="shared" si="26"/>
        <v xml:space="preserve"> -</v>
      </c>
      <c r="H805" s="18" t="str">
        <f t="shared" si="26"/>
        <v xml:space="preserve"> -</v>
      </c>
      <c r="I805" s="18" t="str">
        <f t="shared" si="26"/>
        <v xml:space="preserve"> -</v>
      </c>
    </row>
    <row r="806" spans="2:9" x14ac:dyDescent="0.25">
      <c r="B806" s="17" t="s">
        <v>1085</v>
      </c>
      <c r="C806" s="18" t="s">
        <v>290</v>
      </c>
      <c r="D806" s="18" t="s">
        <v>291</v>
      </c>
      <c r="F806" s="18" t="str">
        <f t="shared" si="26"/>
        <v xml:space="preserve"> -</v>
      </c>
      <c r="G806" s="18" t="str">
        <f t="shared" si="26"/>
        <v xml:space="preserve"> -</v>
      </c>
      <c r="H806" s="18" t="str">
        <f t="shared" si="26"/>
        <v>Jagung</v>
      </c>
      <c r="I806" s="18" t="str">
        <f t="shared" ref="F806:I869" si="27">IF($D806&lt;&gt;I$11," -",IF(AND(I$11=$D806,I$11=$C806)," - ",$C806))</f>
        <v xml:space="preserve"> -</v>
      </c>
    </row>
    <row r="807" spans="2:9" x14ac:dyDescent="0.25">
      <c r="B807" s="17" t="s">
        <v>1086</v>
      </c>
      <c r="C807" s="18" t="s">
        <v>291</v>
      </c>
      <c r="D807" s="18" t="s">
        <v>291</v>
      </c>
      <c r="F807" s="18" t="str">
        <f t="shared" si="27"/>
        <v xml:space="preserve"> -</v>
      </c>
      <c r="G807" s="18" t="str">
        <f t="shared" si="27"/>
        <v xml:space="preserve"> -</v>
      </c>
      <c r="H807" s="18" t="str">
        <f t="shared" si="27"/>
        <v xml:space="preserve"> - </v>
      </c>
      <c r="I807" s="18" t="str">
        <f t="shared" si="27"/>
        <v xml:space="preserve"> -</v>
      </c>
    </row>
    <row r="808" spans="2:9" x14ac:dyDescent="0.25">
      <c r="B808" s="17" t="s">
        <v>1087</v>
      </c>
      <c r="C808" s="18" t="s">
        <v>289</v>
      </c>
      <c r="D808" s="18" t="s">
        <v>6</v>
      </c>
      <c r="F808" s="18" t="str">
        <f t="shared" si="27"/>
        <v xml:space="preserve"> -</v>
      </c>
      <c r="G808" s="18" t="str">
        <f t="shared" si="27"/>
        <v xml:space="preserve"> -</v>
      </c>
      <c r="H808" s="18" t="str">
        <f t="shared" si="27"/>
        <v xml:space="preserve"> -</v>
      </c>
      <c r="I808" s="18" t="str">
        <f t="shared" si="27"/>
        <v>Padi</v>
      </c>
    </row>
    <row r="809" spans="2:9" x14ac:dyDescent="0.25">
      <c r="B809" s="17" t="s">
        <v>1088</v>
      </c>
      <c r="C809" s="18" t="s">
        <v>290</v>
      </c>
      <c r="D809" s="18" t="s">
        <v>290</v>
      </c>
      <c r="F809" s="18" t="str">
        <f t="shared" si="27"/>
        <v xml:space="preserve"> -</v>
      </c>
      <c r="G809" s="18" t="str">
        <f t="shared" si="27"/>
        <v xml:space="preserve"> - </v>
      </c>
      <c r="H809" s="18" t="str">
        <f t="shared" si="27"/>
        <v xml:space="preserve"> -</v>
      </c>
      <c r="I809" s="18" t="str">
        <f t="shared" si="27"/>
        <v xml:space="preserve"> -</v>
      </c>
    </row>
    <row r="810" spans="2:9" x14ac:dyDescent="0.25">
      <c r="B810" s="17" t="s">
        <v>1089</v>
      </c>
      <c r="C810" s="18" t="s">
        <v>291</v>
      </c>
      <c r="D810" s="18" t="s">
        <v>289</v>
      </c>
      <c r="F810" s="18" t="str">
        <f t="shared" si="27"/>
        <v>Kacang</v>
      </c>
      <c r="G810" s="18" t="str">
        <f t="shared" si="27"/>
        <v xml:space="preserve"> -</v>
      </c>
      <c r="H810" s="18" t="str">
        <f t="shared" si="27"/>
        <v xml:space="preserve"> -</v>
      </c>
      <c r="I810" s="18" t="str">
        <f t="shared" si="27"/>
        <v xml:space="preserve"> -</v>
      </c>
    </row>
    <row r="811" spans="2:9" x14ac:dyDescent="0.25">
      <c r="B811" s="17" t="s">
        <v>1090</v>
      </c>
      <c r="C811" s="18" t="s">
        <v>6</v>
      </c>
      <c r="D811" s="18" t="s">
        <v>6</v>
      </c>
      <c r="F811" s="18" t="str">
        <f t="shared" si="27"/>
        <v xml:space="preserve"> -</v>
      </c>
      <c r="G811" s="18" t="str">
        <f t="shared" si="27"/>
        <v xml:space="preserve"> -</v>
      </c>
      <c r="H811" s="18" t="str">
        <f t="shared" si="27"/>
        <v xml:space="preserve"> -</v>
      </c>
      <c r="I811" s="18" t="str">
        <f t="shared" si="27"/>
        <v xml:space="preserve"> - </v>
      </c>
    </row>
    <row r="812" spans="2:9" x14ac:dyDescent="0.25">
      <c r="B812" s="17" t="s">
        <v>1091</v>
      </c>
      <c r="C812" s="18" t="s">
        <v>290</v>
      </c>
      <c r="D812" s="18" t="s">
        <v>290</v>
      </c>
      <c r="F812" s="18" t="str">
        <f t="shared" si="27"/>
        <v xml:space="preserve"> -</v>
      </c>
      <c r="G812" s="18" t="str">
        <f t="shared" si="27"/>
        <v xml:space="preserve"> - </v>
      </c>
      <c r="H812" s="18" t="str">
        <f t="shared" si="27"/>
        <v xml:space="preserve"> -</v>
      </c>
      <c r="I812" s="18" t="str">
        <f t="shared" si="27"/>
        <v xml:space="preserve"> -</v>
      </c>
    </row>
    <row r="813" spans="2:9" x14ac:dyDescent="0.25">
      <c r="B813" s="17" t="s">
        <v>1092</v>
      </c>
      <c r="C813" s="18" t="s">
        <v>6</v>
      </c>
      <c r="D813" s="18" t="s">
        <v>289</v>
      </c>
      <c r="F813" s="18" t="str">
        <f t="shared" si="27"/>
        <v>Lainnya</v>
      </c>
      <c r="G813" s="18" t="str">
        <f t="shared" si="27"/>
        <v xml:space="preserve"> -</v>
      </c>
      <c r="H813" s="18" t="str">
        <f t="shared" si="27"/>
        <v xml:space="preserve"> -</v>
      </c>
      <c r="I813" s="18" t="str">
        <f t="shared" si="27"/>
        <v xml:space="preserve"> -</v>
      </c>
    </row>
    <row r="814" spans="2:9" x14ac:dyDescent="0.25">
      <c r="B814" s="17" t="s">
        <v>1093</v>
      </c>
      <c r="C814" s="18" t="s">
        <v>291</v>
      </c>
      <c r="D814" s="18" t="s">
        <v>290</v>
      </c>
      <c r="F814" s="18" t="str">
        <f t="shared" si="27"/>
        <v xml:space="preserve"> -</v>
      </c>
      <c r="G814" s="18" t="str">
        <f t="shared" si="27"/>
        <v>Kacang</v>
      </c>
      <c r="H814" s="18" t="str">
        <f t="shared" si="27"/>
        <v xml:space="preserve"> -</v>
      </c>
      <c r="I814" s="18" t="str">
        <f t="shared" si="27"/>
        <v xml:space="preserve"> -</v>
      </c>
    </row>
    <row r="815" spans="2:9" x14ac:dyDescent="0.25">
      <c r="B815" s="17" t="s">
        <v>1094</v>
      </c>
      <c r="C815" s="18" t="s">
        <v>291</v>
      </c>
      <c r="D815" s="18" t="s">
        <v>289</v>
      </c>
      <c r="F815" s="18" t="str">
        <f t="shared" si="27"/>
        <v>Kacang</v>
      </c>
      <c r="G815" s="18" t="str">
        <f t="shared" si="27"/>
        <v xml:space="preserve"> -</v>
      </c>
      <c r="H815" s="18" t="str">
        <f t="shared" si="27"/>
        <v xml:space="preserve"> -</v>
      </c>
      <c r="I815" s="18" t="str">
        <f t="shared" si="27"/>
        <v xml:space="preserve"> -</v>
      </c>
    </row>
    <row r="816" spans="2:9" x14ac:dyDescent="0.25">
      <c r="B816" s="17" t="s">
        <v>1095</v>
      </c>
      <c r="C816" s="18" t="s">
        <v>291</v>
      </c>
      <c r="D816" s="18" t="s">
        <v>290</v>
      </c>
      <c r="F816" s="18" t="str">
        <f t="shared" si="27"/>
        <v xml:space="preserve"> -</v>
      </c>
      <c r="G816" s="18" t="str">
        <f t="shared" si="27"/>
        <v>Kacang</v>
      </c>
      <c r="H816" s="18" t="str">
        <f t="shared" si="27"/>
        <v xml:space="preserve"> -</v>
      </c>
      <c r="I816" s="18" t="str">
        <f t="shared" si="27"/>
        <v xml:space="preserve"> -</v>
      </c>
    </row>
    <row r="817" spans="2:9" x14ac:dyDescent="0.25">
      <c r="B817" s="17" t="s">
        <v>1096</v>
      </c>
      <c r="C817" s="18" t="s">
        <v>290</v>
      </c>
      <c r="D817" s="18" t="s">
        <v>291</v>
      </c>
      <c r="F817" s="18" t="str">
        <f t="shared" si="27"/>
        <v xml:space="preserve"> -</v>
      </c>
      <c r="G817" s="18" t="str">
        <f t="shared" si="27"/>
        <v xml:space="preserve"> -</v>
      </c>
      <c r="H817" s="18" t="str">
        <f t="shared" si="27"/>
        <v>Jagung</v>
      </c>
      <c r="I817" s="18" t="str">
        <f t="shared" si="27"/>
        <v xml:space="preserve"> -</v>
      </c>
    </row>
    <row r="818" spans="2:9" x14ac:dyDescent="0.25">
      <c r="B818" s="17" t="s">
        <v>1097</v>
      </c>
      <c r="C818" s="18" t="s">
        <v>289</v>
      </c>
      <c r="D818" s="18" t="s">
        <v>289</v>
      </c>
      <c r="F818" s="18" t="str">
        <f t="shared" si="27"/>
        <v xml:space="preserve"> - </v>
      </c>
      <c r="G818" s="18" t="str">
        <f t="shared" si="27"/>
        <v xml:space="preserve"> -</v>
      </c>
      <c r="H818" s="18" t="str">
        <f t="shared" si="27"/>
        <v xml:space="preserve"> -</v>
      </c>
      <c r="I818" s="18" t="str">
        <f t="shared" si="27"/>
        <v xml:space="preserve"> -</v>
      </c>
    </row>
    <row r="819" spans="2:9" x14ac:dyDescent="0.25">
      <c r="B819" s="17" t="s">
        <v>1098</v>
      </c>
      <c r="C819" s="18" t="s">
        <v>289</v>
      </c>
      <c r="D819" s="18" t="s">
        <v>291</v>
      </c>
      <c r="F819" s="18" t="str">
        <f t="shared" si="27"/>
        <v xml:space="preserve"> -</v>
      </c>
      <c r="G819" s="18" t="str">
        <f t="shared" si="27"/>
        <v xml:space="preserve"> -</v>
      </c>
      <c r="H819" s="18" t="str">
        <f t="shared" si="27"/>
        <v>Padi</v>
      </c>
      <c r="I819" s="18" t="str">
        <f t="shared" si="27"/>
        <v xml:space="preserve"> -</v>
      </c>
    </row>
    <row r="820" spans="2:9" x14ac:dyDescent="0.25">
      <c r="B820" s="17" t="s">
        <v>1099</v>
      </c>
      <c r="C820" s="18" t="s">
        <v>291</v>
      </c>
      <c r="D820" s="18" t="s">
        <v>289</v>
      </c>
      <c r="F820" s="18" t="str">
        <f t="shared" si="27"/>
        <v>Kacang</v>
      </c>
      <c r="G820" s="18" t="str">
        <f t="shared" si="27"/>
        <v xml:space="preserve"> -</v>
      </c>
      <c r="H820" s="18" t="str">
        <f t="shared" si="27"/>
        <v xml:space="preserve"> -</v>
      </c>
      <c r="I820" s="18" t="str">
        <f t="shared" si="27"/>
        <v xml:space="preserve"> -</v>
      </c>
    </row>
    <row r="821" spans="2:9" x14ac:dyDescent="0.25">
      <c r="B821" s="17" t="s">
        <v>1100</v>
      </c>
      <c r="C821" s="18" t="s">
        <v>291</v>
      </c>
      <c r="D821" s="18" t="s">
        <v>290</v>
      </c>
      <c r="F821" s="18" t="str">
        <f t="shared" si="27"/>
        <v xml:space="preserve"> -</v>
      </c>
      <c r="G821" s="18" t="str">
        <f t="shared" si="27"/>
        <v>Kacang</v>
      </c>
      <c r="H821" s="18" t="str">
        <f t="shared" si="27"/>
        <v xml:space="preserve"> -</v>
      </c>
      <c r="I821" s="18" t="str">
        <f t="shared" si="27"/>
        <v xml:space="preserve"> -</v>
      </c>
    </row>
    <row r="822" spans="2:9" x14ac:dyDescent="0.25">
      <c r="B822" s="17" t="s">
        <v>1101</v>
      </c>
      <c r="C822" s="18" t="s">
        <v>290</v>
      </c>
      <c r="D822" s="18" t="s">
        <v>290</v>
      </c>
      <c r="F822" s="18" t="str">
        <f t="shared" si="27"/>
        <v xml:space="preserve"> -</v>
      </c>
      <c r="G822" s="18" t="str">
        <f t="shared" si="27"/>
        <v xml:space="preserve"> - </v>
      </c>
      <c r="H822" s="18" t="str">
        <f t="shared" si="27"/>
        <v xml:space="preserve"> -</v>
      </c>
      <c r="I822" s="18" t="str">
        <f t="shared" si="27"/>
        <v xml:space="preserve"> -</v>
      </c>
    </row>
    <row r="823" spans="2:9" x14ac:dyDescent="0.25">
      <c r="B823" s="17" t="s">
        <v>1102</v>
      </c>
      <c r="C823" s="18" t="s">
        <v>291</v>
      </c>
      <c r="D823" s="18" t="s">
        <v>289</v>
      </c>
      <c r="F823" s="18" t="str">
        <f t="shared" si="27"/>
        <v>Kacang</v>
      </c>
      <c r="G823" s="18" t="str">
        <f t="shared" si="27"/>
        <v xml:space="preserve"> -</v>
      </c>
      <c r="H823" s="18" t="str">
        <f t="shared" si="27"/>
        <v xml:space="preserve"> -</v>
      </c>
      <c r="I823" s="18" t="str">
        <f t="shared" si="27"/>
        <v xml:space="preserve"> -</v>
      </c>
    </row>
    <row r="824" spans="2:9" x14ac:dyDescent="0.25">
      <c r="B824" s="17" t="s">
        <v>1103</v>
      </c>
      <c r="C824" s="18" t="s">
        <v>291</v>
      </c>
      <c r="D824" s="18" t="s">
        <v>290</v>
      </c>
      <c r="F824" s="18" t="str">
        <f t="shared" si="27"/>
        <v xml:space="preserve"> -</v>
      </c>
      <c r="G824" s="18" t="str">
        <f t="shared" si="27"/>
        <v>Kacang</v>
      </c>
      <c r="H824" s="18" t="str">
        <f t="shared" si="27"/>
        <v xml:space="preserve"> -</v>
      </c>
      <c r="I824" s="18" t="str">
        <f t="shared" si="27"/>
        <v xml:space="preserve"> -</v>
      </c>
    </row>
    <row r="825" spans="2:9" x14ac:dyDescent="0.25">
      <c r="B825" s="17" t="s">
        <v>1104</v>
      </c>
      <c r="C825" s="18" t="s">
        <v>291</v>
      </c>
      <c r="D825" s="18" t="s">
        <v>289</v>
      </c>
      <c r="F825" s="18" t="str">
        <f t="shared" si="27"/>
        <v>Kacang</v>
      </c>
      <c r="G825" s="18" t="str">
        <f t="shared" si="27"/>
        <v xml:space="preserve"> -</v>
      </c>
      <c r="H825" s="18" t="str">
        <f t="shared" si="27"/>
        <v xml:space="preserve"> -</v>
      </c>
      <c r="I825" s="18" t="str">
        <f t="shared" si="27"/>
        <v xml:space="preserve"> -</v>
      </c>
    </row>
    <row r="826" spans="2:9" x14ac:dyDescent="0.25">
      <c r="B826" s="17" t="s">
        <v>1105</v>
      </c>
      <c r="C826" s="18" t="s">
        <v>290</v>
      </c>
      <c r="D826" s="18" t="s">
        <v>290</v>
      </c>
      <c r="F826" s="18" t="str">
        <f t="shared" si="27"/>
        <v xml:space="preserve"> -</v>
      </c>
      <c r="G826" s="18" t="str">
        <f t="shared" si="27"/>
        <v xml:space="preserve"> - </v>
      </c>
      <c r="H826" s="18" t="str">
        <f t="shared" si="27"/>
        <v xml:space="preserve"> -</v>
      </c>
      <c r="I826" s="18" t="str">
        <f t="shared" si="27"/>
        <v xml:space="preserve"> -</v>
      </c>
    </row>
    <row r="827" spans="2:9" x14ac:dyDescent="0.25">
      <c r="B827" s="17" t="s">
        <v>1106</v>
      </c>
      <c r="C827" s="18" t="s">
        <v>289</v>
      </c>
      <c r="D827" s="18" t="s">
        <v>291</v>
      </c>
      <c r="F827" s="18" t="str">
        <f t="shared" si="27"/>
        <v xml:space="preserve"> -</v>
      </c>
      <c r="G827" s="18" t="str">
        <f t="shared" si="27"/>
        <v xml:space="preserve"> -</v>
      </c>
      <c r="H827" s="18" t="str">
        <f t="shared" si="27"/>
        <v>Padi</v>
      </c>
      <c r="I827" s="18" t="str">
        <f t="shared" si="27"/>
        <v xml:space="preserve"> -</v>
      </c>
    </row>
    <row r="828" spans="2:9" x14ac:dyDescent="0.25">
      <c r="B828" s="17" t="s">
        <v>1107</v>
      </c>
      <c r="C828" s="18" t="s">
        <v>290</v>
      </c>
      <c r="D828" s="18" t="s">
        <v>290</v>
      </c>
      <c r="F828" s="18" t="str">
        <f t="shared" si="27"/>
        <v xml:space="preserve"> -</v>
      </c>
      <c r="G828" s="18" t="str">
        <f t="shared" si="27"/>
        <v xml:space="preserve"> - </v>
      </c>
      <c r="H828" s="18" t="str">
        <f t="shared" si="27"/>
        <v xml:space="preserve"> -</v>
      </c>
      <c r="I828" s="18" t="str">
        <f t="shared" si="27"/>
        <v xml:space="preserve"> -</v>
      </c>
    </row>
    <row r="829" spans="2:9" x14ac:dyDescent="0.25">
      <c r="B829" s="17" t="s">
        <v>1108</v>
      </c>
      <c r="C829" s="18" t="s">
        <v>289</v>
      </c>
      <c r="D829" s="18" t="s">
        <v>6</v>
      </c>
      <c r="F829" s="18" t="str">
        <f t="shared" si="27"/>
        <v xml:space="preserve"> -</v>
      </c>
      <c r="G829" s="18" t="str">
        <f t="shared" si="27"/>
        <v xml:space="preserve"> -</v>
      </c>
      <c r="H829" s="18" t="str">
        <f t="shared" si="27"/>
        <v xml:space="preserve"> -</v>
      </c>
      <c r="I829" s="18" t="str">
        <f t="shared" si="27"/>
        <v>Padi</v>
      </c>
    </row>
    <row r="830" spans="2:9" x14ac:dyDescent="0.25">
      <c r="B830" s="17" t="s">
        <v>1109</v>
      </c>
      <c r="C830" s="18" t="s">
        <v>290</v>
      </c>
      <c r="D830" s="18" t="s">
        <v>289</v>
      </c>
      <c r="F830" s="18" t="str">
        <f t="shared" si="27"/>
        <v>Jagung</v>
      </c>
      <c r="G830" s="18" t="str">
        <f t="shared" si="27"/>
        <v xml:space="preserve"> -</v>
      </c>
      <c r="H830" s="18" t="str">
        <f t="shared" si="27"/>
        <v xml:space="preserve"> -</v>
      </c>
      <c r="I830" s="18" t="str">
        <f t="shared" si="27"/>
        <v xml:space="preserve"> -</v>
      </c>
    </row>
    <row r="831" spans="2:9" x14ac:dyDescent="0.25">
      <c r="B831" s="17" t="s">
        <v>1110</v>
      </c>
      <c r="C831" s="18" t="s">
        <v>291</v>
      </c>
      <c r="D831" s="18" t="s">
        <v>291</v>
      </c>
      <c r="F831" s="18" t="str">
        <f t="shared" si="27"/>
        <v xml:space="preserve"> -</v>
      </c>
      <c r="G831" s="18" t="str">
        <f t="shared" si="27"/>
        <v xml:space="preserve"> -</v>
      </c>
      <c r="H831" s="18" t="str">
        <f t="shared" si="27"/>
        <v xml:space="preserve"> - </v>
      </c>
      <c r="I831" s="18" t="str">
        <f t="shared" si="27"/>
        <v xml:space="preserve"> -</v>
      </c>
    </row>
    <row r="832" spans="2:9" x14ac:dyDescent="0.25">
      <c r="B832" s="17" t="s">
        <v>1111</v>
      </c>
      <c r="C832" s="18" t="s">
        <v>6</v>
      </c>
      <c r="D832" s="18" t="s">
        <v>6</v>
      </c>
      <c r="F832" s="18" t="str">
        <f t="shared" si="27"/>
        <v xml:space="preserve"> -</v>
      </c>
      <c r="G832" s="18" t="str">
        <f t="shared" si="27"/>
        <v xml:space="preserve"> -</v>
      </c>
      <c r="H832" s="18" t="str">
        <f t="shared" si="27"/>
        <v xml:space="preserve"> -</v>
      </c>
      <c r="I832" s="18" t="str">
        <f t="shared" si="27"/>
        <v xml:space="preserve"> - </v>
      </c>
    </row>
    <row r="833" spans="2:9" x14ac:dyDescent="0.25">
      <c r="B833" s="17" t="s">
        <v>1112</v>
      </c>
      <c r="C833" s="18" t="s">
        <v>6</v>
      </c>
      <c r="D833" s="18" t="s">
        <v>291</v>
      </c>
      <c r="F833" s="18" t="str">
        <f t="shared" si="27"/>
        <v xml:space="preserve"> -</v>
      </c>
      <c r="G833" s="18" t="str">
        <f t="shared" si="27"/>
        <v xml:space="preserve"> -</v>
      </c>
      <c r="H833" s="18" t="str">
        <f t="shared" si="27"/>
        <v>Lainnya</v>
      </c>
      <c r="I833" s="18" t="str">
        <f t="shared" si="27"/>
        <v xml:space="preserve"> -</v>
      </c>
    </row>
    <row r="834" spans="2:9" x14ac:dyDescent="0.25">
      <c r="B834" s="17" t="s">
        <v>1113</v>
      </c>
      <c r="C834" s="18" t="s">
        <v>290</v>
      </c>
      <c r="D834" s="18" t="s">
        <v>291</v>
      </c>
      <c r="F834" s="18" t="str">
        <f t="shared" si="27"/>
        <v xml:space="preserve"> -</v>
      </c>
      <c r="G834" s="18" t="str">
        <f t="shared" si="27"/>
        <v xml:space="preserve"> -</v>
      </c>
      <c r="H834" s="18" t="str">
        <f t="shared" si="27"/>
        <v>Jagung</v>
      </c>
      <c r="I834" s="18" t="str">
        <f t="shared" si="27"/>
        <v xml:space="preserve"> -</v>
      </c>
    </row>
    <row r="835" spans="2:9" x14ac:dyDescent="0.25">
      <c r="B835" s="17" t="s">
        <v>1114</v>
      </c>
      <c r="C835" s="18" t="s">
        <v>289</v>
      </c>
      <c r="D835" s="18" t="s">
        <v>290</v>
      </c>
      <c r="F835" s="18" t="str">
        <f t="shared" si="27"/>
        <v xml:space="preserve"> -</v>
      </c>
      <c r="G835" s="18" t="str">
        <f t="shared" si="27"/>
        <v>Padi</v>
      </c>
      <c r="H835" s="18" t="str">
        <f t="shared" si="27"/>
        <v xml:space="preserve"> -</v>
      </c>
      <c r="I835" s="18" t="str">
        <f t="shared" si="27"/>
        <v xml:space="preserve"> -</v>
      </c>
    </row>
    <row r="836" spans="2:9" x14ac:dyDescent="0.25">
      <c r="B836" s="17" t="s">
        <v>1115</v>
      </c>
      <c r="C836" s="18" t="s">
        <v>291</v>
      </c>
      <c r="D836" s="18" t="s">
        <v>289</v>
      </c>
      <c r="F836" s="18" t="str">
        <f t="shared" si="27"/>
        <v>Kacang</v>
      </c>
      <c r="G836" s="18" t="str">
        <f t="shared" si="27"/>
        <v xml:space="preserve"> -</v>
      </c>
      <c r="H836" s="18" t="str">
        <f t="shared" si="27"/>
        <v xml:space="preserve"> -</v>
      </c>
      <c r="I836" s="18" t="str">
        <f t="shared" si="27"/>
        <v xml:space="preserve"> -</v>
      </c>
    </row>
    <row r="837" spans="2:9" x14ac:dyDescent="0.25">
      <c r="B837" s="17" t="s">
        <v>1116</v>
      </c>
      <c r="C837" s="18" t="s">
        <v>291</v>
      </c>
      <c r="D837" s="18" t="s">
        <v>289</v>
      </c>
      <c r="F837" s="18" t="str">
        <f t="shared" si="27"/>
        <v>Kacang</v>
      </c>
      <c r="G837" s="18" t="str">
        <f t="shared" si="27"/>
        <v xml:space="preserve"> -</v>
      </c>
      <c r="H837" s="18" t="str">
        <f t="shared" si="27"/>
        <v xml:space="preserve"> -</v>
      </c>
      <c r="I837" s="18" t="str">
        <f t="shared" si="27"/>
        <v xml:space="preserve"> -</v>
      </c>
    </row>
    <row r="838" spans="2:9" x14ac:dyDescent="0.25">
      <c r="B838" s="17" t="s">
        <v>1117</v>
      </c>
      <c r="C838" s="18" t="s">
        <v>289</v>
      </c>
      <c r="D838" s="18" t="s">
        <v>289</v>
      </c>
      <c r="F838" s="18" t="str">
        <f t="shared" si="27"/>
        <v xml:space="preserve"> - </v>
      </c>
      <c r="G838" s="18" t="str">
        <f t="shared" si="27"/>
        <v xml:space="preserve"> -</v>
      </c>
      <c r="H838" s="18" t="str">
        <f t="shared" si="27"/>
        <v xml:space="preserve"> -</v>
      </c>
      <c r="I838" s="18" t="str">
        <f t="shared" si="27"/>
        <v xml:space="preserve"> -</v>
      </c>
    </row>
    <row r="839" spans="2:9" x14ac:dyDescent="0.25">
      <c r="B839" s="17" t="s">
        <v>1118</v>
      </c>
      <c r="C839" s="18" t="s">
        <v>289</v>
      </c>
      <c r="D839" s="18" t="s">
        <v>289</v>
      </c>
      <c r="F839" s="18" t="str">
        <f t="shared" si="27"/>
        <v xml:space="preserve"> - </v>
      </c>
      <c r="G839" s="18" t="str">
        <f t="shared" si="27"/>
        <v xml:space="preserve"> -</v>
      </c>
      <c r="H839" s="18" t="str">
        <f t="shared" si="27"/>
        <v xml:space="preserve"> -</v>
      </c>
      <c r="I839" s="18" t="str">
        <f t="shared" si="27"/>
        <v xml:space="preserve"> -</v>
      </c>
    </row>
    <row r="840" spans="2:9" x14ac:dyDescent="0.25">
      <c r="B840" s="17" t="s">
        <v>1119</v>
      </c>
      <c r="C840" s="18" t="s">
        <v>291</v>
      </c>
      <c r="D840" s="18" t="s">
        <v>289</v>
      </c>
      <c r="F840" s="18" t="str">
        <f t="shared" si="27"/>
        <v>Kacang</v>
      </c>
      <c r="G840" s="18" t="str">
        <f t="shared" si="27"/>
        <v xml:space="preserve"> -</v>
      </c>
      <c r="H840" s="18" t="str">
        <f t="shared" si="27"/>
        <v xml:space="preserve"> -</v>
      </c>
      <c r="I840" s="18" t="str">
        <f t="shared" si="27"/>
        <v xml:space="preserve"> -</v>
      </c>
    </row>
    <row r="841" spans="2:9" x14ac:dyDescent="0.25">
      <c r="B841" s="17" t="s">
        <v>1120</v>
      </c>
      <c r="C841" s="18" t="s">
        <v>6</v>
      </c>
      <c r="D841" s="18" t="s">
        <v>289</v>
      </c>
      <c r="F841" s="18" t="str">
        <f t="shared" si="27"/>
        <v>Lainnya</v>
      </c>
      <c r="G841" s="18" t="str">
        <f t="shared" si="27"/>
        <v xml:space="preserve"> -</v>
      </c>
      <c r="H841" s="18" t="str">
        <f t="shared" si="27"/>
        <v xml:space="preserve"> -</v>
      </c>
      <c r="I841" s="18" t="str">
        <f t="shared" si="27"/>
        <v xml:space="preserve"> -</v>
      </c>
    </row>
    <row r="842" spans="2:9" x14ac:dyDescent="0.25">
      <c r="B842" s="17" t="s">
        <v>1121</v>
      </c>
      <c r="C842" s="18" t="s">
        <v>289</v>
      </c>
      <c r="D842" s="18" t="s">
        <v>290</v>
      </c>
      <c r="F842" s="18" t="str">
        <f t="shared" si="27"/>
        <v xml:space="preserve"> -</v>
      </c>
      <c r="G842" s="18" t="str">
        <f t="shared" si="27"/>
        <v>Padi</v>
      </c>
      <c r="H842" s="18" t="str">
        <f t="shared" si="27"/>
        <v xml:space="preserve"> -</v>
      </c>
      <c r="I842" s="18" t="str">
        <f t="shared" si="27"/>
        <v xml:space="preserve"> -</v>
      </c>
    </row>
    <row r="843" spans="2:9" x14ac:dyDescent="0.25">
      <c r="B843" s="17" t="s">
        <v>1122</v>
      </c>
      <c r="C843" s="18" t="s">
        <v>290</v>
      </c>
      <c r="D843" s="18" t="s">
        <v>289</v>
      </c>
      <c r="F843" s="18" t="str">
        <f t="shared" si="27"/>
        <v>Jagung</v>
      </c>
      <c r="G843" s="18" t="str">
        <f t="shared" si="27"/>
        <v xml:space="preserve"> -</v>
      </c>
      <c r="H843" s="18" t="str">
        <f t="shared" si="27"/>
        <v xml:space="preserve"> -</v>
      </c>
      <c r="I843" s="18" t="str">
        <f t="shared" si="27"/>
        <v xml:space="preserve"> -</v>
      </c>
    </row>
    <row r="844" spans="2:9" x14ac:dyDescent="0.25">
      <c r="B844" s="17" t="s">
        <v>1123</v>
      </c>
      <c r="C844" s="18" t="s">
        <v>289</v>
      </c>
      <c r="D844" s="18" t="s">
        <v>291</v>
      </c>
      <c r="F844" s="18" t="str">
        <f t="shared" si="27"/>
        <v xml:space="preserve"> -</v>
      </c>
      <c r="G844" s="18" t="str">
        <f t="shared" si="27"/>
        <v xml:space="preserve"> -</v>
      </c>
      <c r="H844" s="18" t="str">
        <f t="shared" si="27"/>
        <v>Padi</v>
      </c>
      <c r="I844" s="18" t="str">
        <f t="shared" si="27"/>
        <v xml:space="preserve"> -</v>
      </c>
    </row>
    <row r="845" spans="2:9" x14ac:dyDescent="0.25">
      <c r="B845" s="17" t="s">
        <v>1124</v>
      </c>
      <c r="C845" s="18" t="s">
        <v>289</v>
      </c>
      <c r="D845" s="18" t="s">
        <v>291</v>
      </c>
      <c r="F845" s="18" t="str">
        <f t="shared" si="27"/>
        <v xml:space="preserve"> -</v>
      </c>
      <c r="G845" s="18" t="str">
        <f t="shared" si="27"/>
        <v xml:space="preserve"> -</v>
      </c>
      <c r="H845" s="18" t="str">
        <f t="shared" si="27"/>
        <v>Padi</v>
      </c>
      <c r="I845" s="18" t="str">
        <f t="shared" si="27"/>
        <v xml:space="preserve"> -</v>
      </c>
    </row>
    <row r="846" spans="2:9" x14ac:dyDescent="0.25">
      <c r="B846" s="17" t="s">
        <v>1125</v>
      </c>
      <c r="C846" s="18" t="s">
        <v>290</v>
      </c>
      <c r="D846" s="18" t="s">
        <v>290</v>
      </c>
      <c r="F846" s="18" t="str">
        <f t="shared" si="27"/>
        <v xml:space="preserve"> -</v>
      </c>
      <c r="G846" s="18" t="str">
        <f t="shared" si="27"/>
        <v xml:space="preserve"> - </v>
      </c>
      <c r="H846" s="18" t="str">
        <f t="shared" si="27"/>
        <v xml:space="preserve"> -</v>
      </c>
      <c r="I846" s="18" t="str">
        <f t="shared" si="27"/>
        <v xml:space="preserve"> -</v>
      </c>
    </row>
    <row r="847" spans="2:9" x14ac:dyDescent="0.25">
      <c r="B847" s="17" t="s">
        <v>1126</v>
      </c>
      <c r="C847" s="18" t="s">
        <v>6</v>
      </c>
      <c r="D847" s="18" t="s">
        <v>289</v>
      </c>
      <c r="F847" s="18" t="str">
        <f t="shared" si="27"/>
        <v>Lainnya</v>
      </c>
      <c r="G847" s="18" t="str">
        <f t="shared" si="27"/>
        <v xml:space="preserve"> -</v>
      </c>
      <c r="H847" s="18" t="str">
        <f t="shared" si="27"/>
        <v xml:space="preserve"> -</v>
      </c>
      <c r="I847" s="18" t="str">
        <f t="shared" si="27"/>
        <v xml:space="preserve"> -</v>
      </c>
    </row>
    <row r="848" spans="2:9" x14ac:dyDescent="0.25">
      <c r="B848" s="17" t="s">
        <v>1127</v>
      </c>
      <c r="C848" s="18" t="s">
        <v>290</v>
      </c>
      <c r="D848" s="18" t="s">
        <v>290</v>
      </c>
      <c r="F848" s="18" t="str">
        <f t="shared" si="27"/>
        <v xml:space="preserve"> -</v>
      </c>
      <c r="G848" s="18" t="str">
        <f t="shared" si="27"/>
        <v xml:space="preserve"> - </v>
      </c>
      <c r="H848" s="18" t="str">
        <f t="shared" si="27"/>
        <v xml:space="preserve"> -</v>
      </c>
      <c r="I848" s="18" t="str">
        <f t="shared" si="27"/>
        <v xml:space="preserve"> -</v>
      </c>
    </row>
    <row r="849" spans="2:9" x14ac:dyDescent="0.25">
      <c r="B849" s="17" t="s">
        <v>1128</v>
      </c>
      <c r="C849" s="18" t="s">
        <v>289</v>
      </c>
      <c r="D849" s="18" t="s">
        <v>289</v>
      </c>
      <c r="F849" s="18" t="str">
        <f t="shared" si="27"/>
        <v xml:space="preserve"> - </v>
      </c>
      <c r="G849" s="18" t="str">
        <f t="shared" si="27"/>
        <v xml:space="preserve"> -</v>
      </c>
      <c r="H849" s="18" t="str">
        <f t="shared" si="27"/>
        <v xml:space="preserve"> -</v>
      </c>
      <c r="I849" s="18" t="str">
        <f t="shared" si="27"/>
        <v xml:space="preserve"> -</v>
      </c>
    </row>
    <row r="850" spans="2:9" x14ac:dyDescent="0.25">
      <c r="B850" s="17" t="s">
        <v>1129</v>
      </c>
      <c r="C850" s="18" t="s">
        <v>291</v>
      </c>
      <c r="D850" s="18" t="s">
        <v>289</v>
      </c>
      <c r="F850" s="18" t="str">
        <f t="shared" si="27"/>
        <v>Kacang</v>
      </c>
      <c r="G850" s="18" t="str">
        <f t="shared" si="27"/>
        <v xml:space="preserve"> -</v>
      </c>
      <c r="H850" s="18" t="str">
        <f t="shared" si="27"/>
        <v xml:space="preserve"> -</v>
      </c>
      <c r="I850" s="18" t="str">
        <f t="shared" si="27"/>
        <v xml:space="preserve"> -</v>
      </c>
    </row>
    <row r="851" spans="2:9" x14ac:dyDescent="0.25">
      <c r="B851" s="17" t="s">
        <v>1130</v>
      </c>
      <c r="C851" s="18" t="s">
        <v>289</v>
      </c>
      <c r="D851" s="18" t="s">
        <v>6</v>
      </c>
      <c r="F851" s="18" t="str">
        <f t="shared" si="27"/>
        <v xml:space="preserve"> -</v>
      </c>
      <c r="G851" s="18" t="str">
        <f t="shared" si="27"/>
        <v xml:space="preserve"> -</v>
      </c>
      <c r="H851" s="18" t="str">
        <f t="shared" si="27"/>
        <v xml:space="preserve"> -</v>
      </c>
      <c r="I851" s="18" t="str">
        <f t="shared" si="27"/>
        <v>Padi</v>
      </c>
    </row>
    <row r="852" spans="2:9" x14ac:dyDescent="0.25">
      <c r="B852" s="17" t="s">
        <v>1131</v>
      </c>
      <c r="C852" s="18" t="s">
        <v>291</v>
      </c>
      <c r="D852" s="18" t="s">
        <v>6</v>
      </c>
      <c r="F852" s="18" t="str">
        <f t="shared" si="27"/>
        <v xml:space="preserve"> -</v>
      </c>
      <c r="G852" s="18" t="str">
        <f t="shared" si="27"/>
        <v xml:space="preserve"> -</v>
      </c>
      <c r="H852" s="18" t="str">
        <f t="shared" si="27"/>
        <v xml:space="preserve"> -</v>
      </c>
      <c r="I852" s="18" t="str">
        <f t="shared" si="27"/>
        <v>Kacang</v>
      </c>
    </row>
    <row r="853" spans="2:9" x14ac:dyDescent="0.25">
      <c r="B853" s="17" t="s">
        <v>1132</v>
      </c>
      <c r="C853" s="18" t="s">
        <v>291</v>
      </c>
      <c r="D853" s="18" t="s">
        <v>289</v>
      </c>
      <c r="F853" s="18" t="str">
        <f t="shared" si="27"/>
        <v>Kacang</v>
      </c>
      <c r="G853" s="18" t="str">
        <f t="shared" si="27"/>
        <v xml:space="preserve"> -</v>
      </c>
      <c r="H853" s="18" t="str">
        <f t="shared" si="27"/>
        <v xml:space="preserve"> -</v>
      </c>
      <c r="I853" s="18" t="str">
        <f t="shared" si="27"/>
        <v xml:space="preserve"> -</v>
      </c>
    </row>
    <row r="854" spans="2:9" x14ac:dyDescent="0.25">
      <c r="B854" s="17" t="s">
        <v>1133</v>
      </c>
      <c r="C854" s="18" t="s">
        <v>289</v>
      </c>
      <c r="D854" s="18" t="s">
        <v>6</v>
      </c>
      <c r="F854" s="18" t="str">
        <f t="shared" si="27"/>
        <v xml:space="preserve"> -</v>
      </c>
      <c r="G854" s="18" t="str">
        <f t="shared" si="27"/>
        <v xml:space="preserve"> -</v>
      </c>
      <c r="H854" s="18" t="str">
        <f t="shared" si="27"/>
        <v xml:space="preserve"> -</v>
      </c>
      <c r="I854" s="18" t="str">
        <f t="shared" si="27"/>
        <v>Padi</v>
      </c>
    </row>
    <row r="855" spans="2:9" x14ac:dyDescent="0.25">
      <c r="B855" s="17" t="s">
        <v>1134</v>
      </c>
      <c r="C855" s="18" t="s">
        <v>289</v>
      </c>
      <c r="D855" s="18" t="s">
        <v>291</v>
      </c>
      <c r="F855" s="18" t="str">
        <f t="shared" si="27"/>
        <v xml:space="preserve"> -</v>
      </c>
      <c r="G855" s="18" t="str">
        <f t="shared" si="27"/>
        <v xml:space="preserve"> -</v>
      </c>
      <c r="H855" s="18" t="str">
        <f t="shared" si="27"/>
        <v>Padi</v>
      </c>
      <c r="I855" s="18" t="str">
        <f t="shared" si="27"/>
        <v xml:space="preserve"> -</v>
      </c>
    </row>
    <row r="856" spans="2:9" x14ac:dyDescent="0.25">
      <c r="B856" s="17" t="s">
        <v>1135</v>
      </c>
      <c r="C856" s="18" t="s">
        <v>290</v>
      </c>
      <c r="D856" s="18" t="s">
        <v>290</v>
      </c>
      <c r="F856" s="18" t="str">
        <f t="shared" si="27"/>
        <v xml:space="preserve"> -</v>
      </c>
      <c r="G856" s="18" t="str">
        <f t="shared" si="27"/>
        <v xml:space="preserve"> - </v>
      </c>
      <c r="H856" s="18" t="str">
        <f t="shared" si="27"/>
        <v xml:space="preserve"> -</v>
      </c>
      <c r="I856" s="18" t="str">
        <f t="shared" si="27"/>
        <v xml:space="preserve"> -</v>
      </c>
    </row>
    <row r="857" spans="2:9" x14ac:dyDescent="0.25">
      <c r="B857" s="17" t="s">
        <v>1136</v>
      </c>
      <c r="C857" s="18" t="s">
        <v>289</v>
      </c>
      <c r="D857" s="18" t="s">
        <v>289</v>
      </c>
      <c r="F857" s="18" t="str">
        <f t="shared" si="27"/>
        <v xml:space="preserve"> - </v>
      </c>
      <c r="G857" s="18" t="str">
        <f t="shared" si="27"/>
        <v xml:space="preserve"> -</v>
      </c>
      <c r="H857" s="18" t="str">
        <f t="shared" si="27"/>
        <v xml:space="preserve"> -</v>
      </c>
      <c r="I857" s="18" t="str">
        <f t="shared" si="27"/>
        <v xml:space="preserve"> -</v>
      </c>
    </row>
    <row r="858" spans="2:9" x14ac:dyDescent="0.25">
      <c r="B858" s="17" t="s">
        <v>1137</v>
      </c>
      <c r="C858" s="18" t="s">
        <v>289</v>
      </c>
      <c r="D858" s="18" t="s">
        <v>289</v>
      </c>
      <c r="F858" s="18" t="str">
        <f t="shared" si="27"/>
        <v xml:space="preserve"> - </v>
      </c>
      <c r="G858" s="18" t="str">
        <f t="shared" si="27"/>
        <v xml:space="preserve"> -</v>
      </c>
      <c r="H858" s="18" t="str">
        <f t="shared" si="27"/>
        <v xml:space="preserve"> -</v>
      </c>
      <c r="I858" s="18" t="str">
        <f t="shared" si="27"/>
        <v xml:space="preserve"> -</v>
      </c>
    </row>
    <row r="859" spans="2:9" x14ac:dyDescent="0.25">
      <c r="B859" s="17" t="s">
        <v>1138</v>
      </c>
      <c r="C859" s="18" t="s">
        <v>290</v>
      </c>
      <c r="D859" s="18" t="s">
        <v>289</v>
      </c>
      <c r="F859" s="18" t="str">
        <f t="shared" si="27"/>
        <v>Jagung</v>
      </c>
      <c r="G859" s="18" t="str">
        <f t="shared" si="27"/>
        <v xml:space="preserve"> -</v>
      </c>
      <c r="H859" s="18" t="str">
        <f t="shared" si="27"/>
        <v xml:space="preserve"> -</v>
      </c>
      <c r="I859" s="18" t="str">
        <f t="shared" si="27"/>
        <v xml:space="preserve"> -</v>
      </c>
    </row>
    <row r="860" spans="2:9" x14ac:dyDescent="0.25">
      <c r="B860" s="17" t="s">
        <v>1139</v>
      </c>
      <c r="C860" s="18" t="s">
        <v>291</v>
      </c>
      <c r="D860" s="18" t="s">
        <v>291</v>
      </c>
      <c r="F860" s="18" t="str">
        <f t="shared" si="27"/>
        <v xml:space="preserve"> -</v>
      </c>
      <c r="G860" s="18" t="str">
        <f t="shared" si="27"/>
        <v xml:space="preserve"> -</v>
      </c>
      <c r="H860" s="18" t="str">
        <f t="shared" si="27"/>
        <v xml:space="preserve"> - </v>
      </c>
      <c r="I860" s="18" t="str">
        <f t="shared" si="27"/>
        <v xml:space="preserve"> -</v>
      </c>
    </row>
    <row r="861" spans="2:9" x14ac:dyDescent="0.25">
      <c r="B861" s="17" t="s">
        <v>1140</v>
      </c>
      <c r="C861" s="18" t="s">
        <v>6</v>
      </c>
      <c r="D861" s="18" t="s">
        <v>290</v>
      </c>
      <c r="F861" s="18" t="str">
        <f t="shared" si="27"/>
        <v xml:space="preserve"> -</v>
      </c>
      <c r="G861" s="18" t="str">
        <f t="shared" si="27"/>
        <v>Lainnya</v>
      </c>
      <c r="H861" s="18" t="str">
        <f t="shared" si="27"/>
        <v xml:space="preserve"> -</v>
      </c>
      <c r="I861" s="18" t="str">
        <f t="shared" si="27"/>
        <v xml:space="preserve"> -</v>
      </c>
    </row>
    <row r="862" spans="2:9" x14ac:dyDescent="0.25">
      <c r="B862" s="17" t="s">
        <v>1141</v>
      </c>
      <c r="C862" s="18" t="s">
        <v>291</v>
      </c>
      <c r="D862" s="18" t="s">
        <v>291</v>
      </c>
      <c r="F862" s="18" t="str">
        <f t="shared" si="27"/>
        <v xml:space="preserve"> -</v>
      </c>
      <c r="G862" s="18" t="str">
        <f t="shared" si="27"/>
        <v xml:space="preserve"> -</v>
      </c>
      <c r="H862" s="18" t="str">
        <f t="shared" si="27"/>
        <v xml:space="preserve"> - </v>
      </c>
      <c r="I862" s="18" t="str">
        <f t="shared" si="27"/>
        <v xml:space="preserve"> -</v>
      </c>
    </row>
    <row r="863" spans="2:9" x14ac:dyDescent="0.25">
      <c r="B863" s="17" t="s">
        <v>1142</v>
      </c>
      <c r="C863" s="18" t="s">
        <v>6</v>
      </c>
      <c r="D863" s="18" t="s">
        <v>6</v>
      </c>
      <c r="F863" s="18" t="str">
        <f t="shared" si="27"/>
        <v xml:space="preserve"> -</v>
      </c>
      <c r="G863" s="18" t="str">
        <f t="shared" si="27"/>
        <v xml:space="preserve"> -</v>
      </c>
      <c r="H863" s="18" t="str">
        <f t="shared" si="27"/>
        <v xml:space="preserve"> -</v>
      </c>
      <c r="I863" s="18" t="str">
        <f t="shared" si="27"/>
        <v xml:space="preserve"> - </v>
      </c>
    </row>
    <row r="864" spans="2:9" x14ac:dyDescent="0.25">
      <c r="B864" s="17" t="s">
        <v>1143</v>
      </c>
      <c r="C864" s="18" t="s">
        <v>289</v>
      </c>
      <c r="D864" s="18" t="s">
        <v>291</v>
      </c>
      <c r="F864" s="18" t="str">
        <f t="shared" si="27"/>
        <v xml:space="preserve"> -</v>
      </c>
      <c r="G864" s="18" t="str">
        <f t="shared" si="27"/>
        <v xml:space="preserve"> -</v>
      </c>
      <c r="H864" s="18" t="str">
        <f t="shared" si="27"/>
        <v>Padi</v>
      </c>
      <c r="I864" s="18" t="str">
        <f t="shared" si="27"/>
        <v xml:space="preserve"> -</v>
      </c>
    </row>
    <row r="865" spans="2:9" x14ac:dyDescent="0.25">
      <c r="B865" s="17" t="s">
        <v>1144</v>
      </c>
      <c r="C865" s="18" t="s">
        <v>290</v>
      </c>
      <c r="D865" s="18" t="s">
        <v>289</v>
      </c>
      <c r="F865" s="18" t="str">
        <f t="shared" si="27"/>
        <v>Jagung</v>
      </c>
      <c r="G865" s="18" t="str">
        <f t="shared" si="27"/>
        <v xml:space="preserve"> -</v>
      </c>
      <c r="H865" s="18" t="str">
        <f t="shared" si="27"/>
        <v xml:space="preserve"> -</v>
      </c>
      <c r="I865" s="18" t="str">
        <f t="shared" si="27"/>
        <v xml:space="preserve"> -</v>
      </c>
    </row>
    <row r="866" spans="2:9" x14ac:dyDescent="0.25">
      <c r="B866" s="17" t="s">
        <v>1145</v>
      </c>
      <c r="C866" s="18" t="s">
        <v>291</v>
      </c>
      <c r="D866" s="18" t="s">
        <v>289</v>
      </c>
      <c r="F866" s="18" t="str">
        <f t="shared" si="27"/>
        <v>Kacang</v>
      </c>
      <c r="G866" s="18" t="str">
        <f t="shared" si="27"/>
        <v xml:space="preserve"> -</v>
      </c>
      <c r="H866" s="18" t="str">
        <f t="shared" si="27"/>
        <v xml:space="preserve"> -</v>
      </c>
      <c r="I866" s="18" t="str">
        <f t="shared" si="27"/>
        <v xml:space="preserve"> -</v>
      </c>
    </row>
    <row r="867" spans="2:9" x14ac:dyDescent="0.25">
      <c r="B867" s="17" t="s">
        <v>1146</v>
      </c>
      <c r="C867" s="18" t="s">
        <v>289</v>
      </c>
      <c r="D867" s="18" t="s">
        <v>289</v>
      </c>
      <c r="F867" s="18" t="str">
        <f t="shared" si="27"/>
        <v xml:space="preserve"> - </v>
      </c>
      <c r="G867" s="18" t="str">
        <f t="shared" si="27"/>
        <v xml:space="preserve"> -</v>
      </c>
      <c r="H867" s="18" t="str">
        <f t="shared" si="27"/>
        <v xml:space="preserve"> -</v>
      </c>
      <c r="I867" s="18" t="str">
        <f t="shared" si="27"/>
        <v xml:space="preserve"> -</v>
      </c>
    </row>
    <row r="868" spans="2:9" x14ac:dyDescent="0.25">
      <c r="B868" s="17" t="s">
        <v>1147</v>
      </c>
      <c r="C868" s="18" t="s">
        <v>290</v>
      </c>
      <c r="D868" s="18" t="s">
        <v>289</v>
      </c>
      <c r="F868" s="18" t="str">
        <f t="shared" si="27"/>
        <v>Jagung</v>
      </c>
      <c r="G868" s="18" t="str">
        <f t="shared" si="27"/>
        <v xml:space="preserve"> -</v>
      </c>
      <c r="H868" s="18" t="str">
        <f t="shared" si="27"/>
        <v xml:space="preserve"> -</v>
      </c>
      <c r="I868" s="18" t="str">
        <f t="shared" si="27"/>
        <v xml:space="preserve"> -</v>
      </c>
    </row>
    <row r="869" spans="2:9" x14ac:dyDescent="0.25">
      <c r="B869" s="17" t="s">
        <v>1148</v>
      </c>
      <c r="C869" s="18" t="s">
        <v>291</v>
      </c>
      <c r="D869" s="18" t="s">
        <v>289</v>
      </c>
      <c r="F869" s="18" t="str">
        <f t="shared" si="27"/>
        <v>Kacang</v>
      </c>
      <c r="G869" s="18" t="str">
        <f t="shared" si="27"/>
        <v xml:space="preserve"> -</v>
      </c>
      <c r="H869" s="18" t="str">
        <f t="shared" si="27"/>
        <v xml:space="preserve"> -</v>
      </c>
      <c r="I869" s="18" t="str">
        <f t="shared" si="27"/>
        <v xml:space="preserve"> -</v>
      </c>
    </row>
    <row r="870" spans="2:9" x14ac:dyDescent="0.25">
      <c r="B870" s="17" t="s">
        <v>1149</v>
      </c>
      <c r="C870" s="18" t="s">
        <v>290</v>
      </c>
      <c r="D870" s="18" t="s">
        <v>290</v>
      </c>
      <c r="F870" s="18" t="str">
        <f t="shared" ref="F870:I933" si="28">IF($D870&lt;&gt;F$11," -",IF(AND(F$11=$D870,F$11=$C870)," - ",$C870))</f>
        <v xml:space="preserve"> -</v>
      </c>
      <c r="G870" s="18" t="str">
        <f t="shared" si="28"/>
        <v xml:space="preserve"> - </v>
      </c>
      <c r="H870" s="18" t="str">
        <f t="shared" si="28"/>
        <v xml:space="preserve"> -</v>
      </c>
      <c r="I870" s="18" t="str">
        <f t="shared" si="28"/>
        <v xml:space="preserve"> -</v>
      </c>
    </row>
    <row r="871" spans="2:9" x14ac:dyDescent="0.25">
      <c r="B871" s="17" t="s">
        <v>1150</v>
      </c>
      <c r="C871" s="18" t="s">
        <v>289</v>
      </c>
      <c r="D871" s="18" t="s">
        <v>289</v>
      </c>
      <c r="F871" s="18" t="str">
        <f t="shared" si="28"/>
        <v xml:space="preserve"> - </v>
      </c>
      <c r="G871" s="18" t="str">
        <f t="shared" si="28"/>
        <v xml:space="preserve"> -</v>
      </c>
      <c r="H871" s="18" t="str">
        <f t="shared" si="28"/>
        <v xml:space="preserve"> -</v>
      </c>
      <c r="I871" s="18" t="str">
        <f t="shared" si="28"/>
        <v xml:space="preserve"> -</v>
      </c>
    </row>
    <row r="872" spans="2:9" x14ac:dyDescent="0.25">
      <c r="B872" s="17" t="s">
        <v>1151</v>
      </c>
      <c r="C872" s="18" t="s">
        <v>290</v>
      </c>
      <c r="D872" s="18" t="s">
        <v>289</v>
      </c>
      <c r="F872" s="18" t="str">
        <f t="shared" si="28"/>
        <v>Jagung</v>
      </c>
      <c r="G872" s="18" t="str">
        <f t="shared" si="28"/>
        <v xml:space="preserve"> -</v>
      </c>
      <c r="H872" s="18" t="str">
        <f t="shared" si="28"/>
        <v xml:space="preserve"> -</v>
      </c>
      <c r="I872" s="18" t="str">
        <f t="shared" si="28"/>
        <v xml:space="preserve"> -</v>
      </c>
    </row>
    <row r="873" spans="2:9" x14ac:dyDescent="0.25">
      <c r="B873" s="17" t="s">
        <v>1152</v>
      </c>
      <c r="C873" s="18" t="s">
        <v>6</v>
      </c>
      <c r="D873" s="18" t="s">
        <v>289</v>
      </c>
      <c r="F873" s="18" t="str">
        <f t="shared" si="28"/>
        <v>Lainnya</v>
      </c>
      <c r="G873" s="18" t="str">
        <f t="shared" si="28"/>
        <v xml:space="preserve"> -</v>
      </c>
      <c r="H873" s="18" t="str">
        <f t="shared" si="28"/>
        <v xml:space="preserve"> -</v>
      </c>
      <c r="I873" s="18" t="str">
        <f t="shared" si="28"/>
        <v xml:space="preserve"> -</v>
      </c>
    </row>
    <row r="874" spans="2:9" x14ac:dyDescent="0.25">
      <c r="B874" s="17" t="s">
        <v>1153</v>
      </c>
      <c r="C874" s="18" t="s">
        <v>290</v>
      </c>
      <c r="D874" s="18" t="s">
        <v>291</v>
      </c>
      <c r="F874" s="18" t="str">
        <f t="shared" si="28"/>
        <v xml:space="preserve"> -</v>
      </c>
      <c r="G874" s="18" t="str">
        <f t="shared" si="28"/>
        <v xml:space="preserve"> -</v>
      </c>
      <c r="H874" s="18" t="str">
        <f t="shared" si="28"/>
        <v>Jagung</v>
      </c>
      <c r="I874" s="18" t="str">
        <f t="shared" si="28"/>
        <v xml:space="preserve"> -</v>
      </c>
    </row>
    <row r="875" spans="2:9" x14ac:dyDescent="0.25">
      <c r="B875" s="17" t="s">
        <v>1154</v>
      </c>
      <c r="C875" s="18" t="s">
        <v>6</v>
      </c>
      <c r="D875" s="18" t="s">
        <v>291</v>
      </c>
      <c r="F875" s="18" t="str">
        <f t="shared" si="28"/>
        <v xml:space="preserve"> -</v>
      </c>
      <c r="G875" s="18" t="str">
        <f t="shared" si="28"/>
        <v xml:space="preserve"> -</v>
      </c>
      <c r="H875" s="18" t="str">
        <f t="shared" si="28"/>
        <v>Lainnya</v>
      </c>
      <c r="I875" s="18" t="str">
        <f t="shared" si="28"/>
        <v xml:space="preserve"> -</v>
      </c>
    </row>
    <row r="876" spans="2:9" x14ac:dyDescent="0.25">
      <c r="B876" s="17" t="s">
        <v>1155</v>
      </c>
      <c r="C876" s="18" t="s">
        <v>290</v>
      </c>
      <c r="D876" s="18" t="s">
        <v>6</v>
      </c>
      <c r="F876" s="18" t="str">
        <f t="shared" si="28"/>
        <v xml:space="preserve"> -</v>
      </c>
      <c r="G876" s="18" t="str">
        <f t="shared" si="28"/>
        <v xml:space="preserve"> -</v>
      </c>
      <c r="H876" s="18" t="str">
        <f t="shared" si="28"/>
        <v xml:space="preserve"> -</v>
      </c>
      <c r="I876" s="18" t="str">
        <f t="shared" si="28"/>
        <v>Jagung</v>
      </c>
    </row>
    <row r="877" spans="2:9" x14ac:dyDescent="0.25">
      <c r="B877" s="17" t="s">
        <v>1156</v>
      </c>
      <c r="C877" s="18" t="s">
        <v>289</v>
      </c>
      <c r="D877" s="18" t="s">
        <v>6</v>
      </c>
      <c r="F877" s="18" t="str">
        <f t="shared" si="28"/>
        <v xml:space="preserve"> -</v>
      </c>
      <c r="G877" s="18" t="str">
        <f t="shared" si="28"/>
        <v xml:space="preserve"> -</v>
      </c>
      <c r="H877" s="18" t="str">
        <f t="shared" si="28"/>
        <v xml:space="preserve"> -</v>
      </c>
      <c r="I877" s="18" t="str">
        <f t="shared" si="28"/>
        <v>Padi</v>
      </c>
    </row>
    <row r="878" spans="2:9" x14ac:dyDescent="0.25">
      <c r="B878" s="17" t="s">
        <v>1157</v>
      </c>
      <c r="C878" s="18" t="s">
        <v>290</v>
      </c>
      <c r="D878" s="18" t="s">
        <v>290</v>
      </c>
      <c r="F878" s="18" t="str">
        <f t="shared" si="28"/>
        <v xml:space="preserve"> -</v>
      </c>
      <c r="G878" s="18" t="str">
        <f t="shared" si="28"/>
        <v xml:space="preserve"> - </v>
      </c>
      <c r="H878" s="18" t="str">
        <f t="shared" si="28"/>
        <v xml:space="preserve"> -</v>
      </c>
      <c r="I878" s="18" t="str">
        <f t="shared" si="28"/>
        <v xml:space="preserve"> -</v>
      </c>
    </row>
    <row r="879" spans="2:9" x14ac:dyDescent="0.25">
      <c r="B879" s="17" t="s">
        <v>1158</v>
      </c>
      <c r="C879" s="18" t="s">
        <v>290</v>
      </c>
      <c r="D879" s="18" t="s">
        <v>291</v>
      </c>
      <c r="F879" s="18" t="str">
        <f t="shared" si="28"/>
        <v xml:space="preserve"> -</v>
      </c>
      <c r="G879" s="18" t="str">
        <f t="shared" si="28"/>
        <v xml:space="preserve"> -</v>
      </c>
      <c r="H879" s="18" t="str">
        <f t="shared" si="28"/>
        <v>Jagung</v>
      </c>
      <c r="I879" s="18" t="str">
        <f t="shared" si="28"/>
        <v xml:space="preserve"> -</v>
      </c>
    </row>
    <row r="880" spans="2:9" x14ac:dyDescent="0.25">
      <c r="B880" s="17" t="s">
        <v>1159</v>
      </c>
      <c r="C880" s="18" t="s">
        <v>291</v>
      </c>
      <c r="D880" s="18" t="s">
        <v>290</v>
      </c>
      <c r="F880" s="18" t="str">
        <f t="shared" si="28"/>
        <v xml:space="preserve"> -</v>
      </c>
      <c r="G880" s="18" t="str">
        <f t="shared" si="28"/>
        <v>Kacang</v>
      </c>
      <c r="H880" s="18" t="str">
        <f t="shared" si="28"/>
        <v xml:space="preserve"> -</v>
      </c>
      <c r="I880" s="18" t="str">
        <f t="shared" si="28"/>
        <v xml:space="preserve"> -</v>
      </c>
    </row>
    <row r="881" spans="2:9" x14ac:dyDescent="0.25">
      <c r="B881" s="17" t="s">
        <v>1160</v>
      </c>
      <c r="C881" s="18" t="s">
        <v>289</v>
      </c>
      <c r="D881" s="18" t="s">
        <v>6</v>
      </c>
      <c r="F881" s="18" t="str">
        <f t="shared" si="28"/>
        <v xml:space="preserve"> -</v>
      </c>
      <c r="G881" s="18" t="str">
        <f t="shared" si="28"/>
        <v xml:space="preserve"> -</v>
      </c>
      <c r="H881" s="18" t="str">
        <f t="shared" si="28"/>
        <v xml:space="preserve"> -</v>
      </c>
      <c r="I881" s="18" t="str">
        <f t="shared" si="28"/>
        <v>Padi</v>
      </c>
    </row>
    <row r="882" spans="2:9" x14ac:dyDescent="0.25">
      <c r="B882" s="17" t="s">
        <v>1161</v>
      </c>
      <c r="C882" s="18" t="s">
        <v>289</v>
      </c>
      <c r="D882" s="18" t="s">
        <v>6</v>
      </c>
      <c r="F882" s="18" t="str">
        <f t="shared" si="28"/>
        <v xml:space="preserve"> -</v>
      </c>
      <c r="G882" s="18" t="str">
        <f t="shared" si="28"/>
        <v xml:space="preserve"> -</v>
      </c>
      <c r="H882" s="18" t="str">
        <f t="shared" si="28"/>
        <v xml:space="preserve"> -</v>
      </c>
      <c r="I882" s="18" t="str">
        <f t="shared" si="28"/>
        <v>Padi</v>
      </c>
    </row>
    <row r="883" spans="2:9" x14ac:dyDescent="0.25">
      <c r="B883" s="17" t="s">
        <v>1162</v>
      </c>
      <c r="C883" s="18" t="s">
        <v>291</v>
      </c>
      <c r="D883" s="18" t="s">
        <v>290</v>
      </c>
      <c r="F883" s="18" t="str">
        <f t="shared" si="28"/>
        <v xml:space="preserve"> -</v>
      </c>
      <c r="G883" s="18" t="str">
        <f t="shared" si="28"/>
        <v>Kacang</v>
      </c>
      <c r="H883" s="18" t="str">
        <f t="shared" si="28"/>
        <v xml:space="preserve"> -</v>
      </c>
      <c r="I883" s="18" t="str">
        <f t="shared" si="28"/>
        <v xml:space="preserve"> -</v>
      </c>
    </row>
    <row r="884" spans="2:9" x14ac:dyDescent="0.25">
      <c r="B884" s="17" t="s">
        <v>1163</v>
      </c>
      <c r="C884" s="18" t="s">
        <v>291</v>
      </c>
      <c r="D884" s="18" t="s">
        <v>6</v>
      </c>
      <c r="F884" s="18" t="str">
        <f t="shared" si="28"/>
        <v xml:space="preserve"> -</v>
      </c>
      <c r="G884" s="18" t="str">
        <f t="shared" si="28"/>
        <v xml:space="preserve"> -</v>
      </c>
      <c r="H884" s="18" t="str">
        <f t="shared" si="28"/>
        <v xml:space="preserve"> -</v>
      </c>
      <c r="I884" s="18" t="str">
        <f t="shared" si="28"/>
        <v>Kacang</v>
      </c>
    </row>
    <row r="885" spans="2:9" x14ac:dyDescent="0.25">
      <c r="B885" s="17" t="s">
        <v>1164</v>
      </c>
      <c r="C885" s="18" t="s">
        <v>6</v>
      </c>
      <c r="D885" s="18" t="s">
        <v>291</v>
      </c>
      <c r="F885" s="18" t="str">
        <f t="shared" si="28"/>
        <v xml:space="preserve"> -</v>
      </c>
      <c r="G885" s="18" t="str">
        <f t="shared" si="28"/>
        <v xml:space="preserve"> -</v>
      </c>
      <c r="H885" s="18" t="str">
        <f t="shared" si="28"/>
        <v>Lainnya</v>
      </c>
      <c r="I885" s="18" t="str">
        <f t="shared" si="28"/>
        <v xml:space="preserve"> -</v>
      </c>
    </row>
    <row r="886" spans="2:9" x14ac:dyDescent="0.25">
      <c r="B886" s="17" t="s">
        <v>1165</v>
      </c>
      <c r="C886" s="18" t="s">
        <v>290</v>
      </c>
      <c r="D886" s="18" t="s">
        <v>291</v>
      </c>
      <c r="F886" s="18" t="str">
        <f t="shared" si="28"/>
        <v xml:space="preserve"> -</v>
      </c>
      <c r="G886" s="18" t="str">
        <f t="shared" si="28"/>
        <v xml:space="preserve"> -</v>
      </c>
      <c r="H886" s="18" t="str">
        <f t="shared" si="28"/>
        <v>Jagung</v>
      </c>
      <c r="I886" s="18" t="str">
        <f t="shared" si="28"/>
        <v xml:space="preserve"> -</v>
      </c>
    </row>
    <row r="887" spans="2:9" x14ac:dyDescent="0.25">
      <c r="B887" s="17" t="s">
        <v>1166</v>
      </c>
      <c r="C887" s="18" t="s">
        <v>289</v>
      </c>
      <c r="D887" s="18" t="s">
        <v>289</v>
      </c>
      <c r="F887" s="18" t="str">
        <f t="shared" si="28"/>
        <v xml:space="preserve"> - </v>
      </c>
      <c r="G887" s="18" t="str">
        <f t="shared" si="28"/>
        <v xml:space="preserve"> -</v>
      </c>
      <c r="H887" s="18" t="str">
        <f t="shared" si="28"/>
        <v xml:space="preserve"> -</v>
      </c>
      <c r="I887" s="18" t="str">
        <f t="shared" si="28"/>
        <v xml:space="preserve"> -</v>
      </c>
    </row>
    <row r="888" spans="2:9" x14ac:dyDescent="0.25">
      <c r="B888" s="17" t="s">
        <v>1167</v>
      </c>
      <c r="C888" s="18" t="s">
        <v>6</v>
      </c>
      <c r="D888" s="18" t="s">
        <v>291</v>
      </c>
      <c r="F888" s="18" t="str">
        <f t="shared" si="28"/>
        <v xml:space="preserve"> -</v>
      </c>
      <c r="G888" s="18" t="str">
        <f t="shared" si="28"/>
        <v xml:space="preserve"> -</v>
      </c>
      <c r="H888" s="18" t="str">
        <f t="shared" si="28"/>
        <v>Lainnya</v>
      </c>
      <c r="I888" s="18" t="str">
        <f t="shared" si="28"/>
        <v xml:space="preserve"> -</v>
      </c>
    </row>
    <row r="889" spans="2:9" x14ac:dyDescent="0.25">
      <c r="B889" s="17" t="s">
        <v>1168</v>
      </c>
      <c r="C889" s="18" t="s">
        <v>290</v>
      </c>
      <c r="D889" s="18" t="s">
        <v>290</v>
      </c>
      <c r="F889" s="18" t="str">
        <f t="shared" si="28"/>
        <v xml:space="preserve"> -</v>
      </c>
      <c r="G889" s="18" t="str">
        <f t="shared" si="28"/>
        <v xml:space="preserve"> - </v>
      </c>
      <c r="H889" s="18" t="str">
        <f t="shared" si="28"/>
        <v xml:space="preserve"> -</v>
      </c>
      <c r="I889" s="18" t="str">
        <f t="shared" si="28"/>
        <v xml:space="preserve"> -</v>
      </c>
    </row>
    <row r="890" spans="2:9" x14ac:dyDescent="0.25">
      <c r="B890" s="17" t="s">
        <v>1169</v>
      </c>
      <c r="C890" s="18" t="s">
        <v>289</v>
      </c>
      <c r="D890" s="18" t="s">
        <v>289</v>
      </c>
      <c r="F890" s="18" t="str">
        <f t="shared" si="28"/>
        <v xml:space="preserve"> - </v>
      </c>
      <c r="G890" s="18" t="str">
        <f t="shared" si="28"/>
        <v xml:space="preserve"> -</v>
      </c>
      <c r="H890" s="18" t="str">
        <f t="shared" si="28"/>
        <v xml:space="preserve"> -</v>
      </c>
      <c r="I890" s="18" t="str">
        <f t="shared" si="28"/>
        <v xml:space="preserve"> -</v>
      </c>
    </row>
    <row r="891" spans="2:9" x14ac:dyDescent="0.25">
      <c r="B891" s="17" t="s">
        <v>1170</v>
      </c>
      <c r="C891" s="18" t="s">
        <v>290</v>
      </c>
      <c r="D891" s="18" t="s">
        <v>289</v>
      </c>
      <c r="F891" s="18" t="str">
        <f t="shared" si="28"/>
        <v>Jagung</v>
      </c>
      <c r="G891" s="18" t="str">
        <f t="shared" si="28"/>
        <v xml:space="preserve"> -</v>
      </c>
      <c r="H891" s="18" t="str">
        <f t="shared" si="28"/>
        <v xml:space="preserve"> -</v>
      </c>
      <c r="I891" s="18" t="str">
        <f t="shared" si="28"/>
        <v xml:space="preserve"> -</v>
      </c>
    </row>
    <row r="892" spans="2:9" x14ac:dyDescent="0.25">
      <c r="B892" s="17" t="s">
        <v>1171</v>
      </c>
      <c r="C892" s="18" t="s">
        <v>289</v>
      </c>
      <c r="D892" s="18" t="s">
        <v>289</v>
      </c>
      <c r="F892" s="18" t="str">
        <f t="shared" si="28"/>
        <v xml:space="preserve"> - </v>
      </c>
      <c r="G892" s="18" t="str">
        <f t="shared" si="28"/>
        <v xml:space="preserve"> -</v>
      </c>
      <c r="H892" s="18" t="str">
        <f t="shared" si="28"/>
        <v xml:space="preserve"> -</v>
      </c>
      <c r="I892" s="18" t="str">
        <f t="shared" si="28"/>
        <v xml:space="preserve"> -</v>
      </c>
    </row>
    <row r="893" spans="2:9" x14ac:dyDescent="0.25">
      <c r="B893" s="17" t="s">
        <v>1172</v>
      </c>
      <c r="C893" s="18" t="s">
        <v>290</v>
      </c>
      <c r="D893" s="18" t="s">
        <v>289</v>
      </c>
      <c r="F893" s="18" t="str">
        <f t="shared" si="28"/>
        <v>Jagung</v>
      </c>
      <c r="G893" s="18" t="str">
        <f t="shared" si="28"/>
        <v xml:space="preserve"> -</v>
      </c>
      <c r="H893" s="18" t="str">
        <f t="shared" si="28"/>
        <v xml:space="preserve"> -</v>
      </c>
      <c r="I893" s="18" t="str">
        <f t="shared" si="28"/>
        <v xml:space="preserve"> -</v>
      </c>
    </row>
    <row r="894" spans="2:9" x14ac:dyDescent="0.25">
      <c r="B894" s="17" t="s">
        <v>1173</v>
      </c>
      <c r="C894" s="18" t="s">
        <v>291</v>
      </c>
      <c r="D894" s="18" t="s">
        <v>289</v>
      </c>
      <c r="F894" s="18" t="str">
        <f t="shared" si="28"/>
        <v>Kacang</v>
      </c>
      <c r="G894" s="18" t="str">
        <f t="shared" si="28"/>
        <v xml:space="preserve"> -</v>
      </c>
      <c r="H894" s="18" t="str">
        <f t="shared" si="28"/>
        <v xml:space="preserve"> -</v>
      </c>
      <c r="I894" s="18" t="str">
        <f t="shared" si="28"/>
        <v xml:space="preserve"> -</v>
      </c>
    </row>
    <row r="895" spans="2:9" x14ac:dyDescent="0.25">
      <c r="B895" s="17" t="s">
        <v>1174</v>
      </c>
      <c r="C895" s="18" t="s">
        <v>289</v>
      </c>
      <c r="D895" s="18" t="s">
        <v>289</v>
      </c>
      <c r="F895" s="18" t="str">
        <f t="shared" si="28"/>
        <v xml:space="preserve"> - </v>
      </c>
      <c r="G895" s="18" t="str">
        <f t="shared" si="28"/>
        <v xml:space="preserve"> -</v>
      </c>
      <c r="H895" s="18" t="str">
        <f t="shared" si="28"/>
        <v xml:space="preserve"> -</v>
      </c>
      <c r="I895" s="18" t="str">
        <f t="shared" si="28"/>
        <v xml:space="preserve"> -</v>
      </c>
    </row>
    <row r="896" spans="2:9" x14ac:dyDescent="0.25">
      <c r="B896" s="17" t="s">
        <v>1175</v>
      </c>
      <c r="C896" s="18" t="s">
        <v>291</v>
      </c>
      <c r="D896" s="18" t="s">
        <v>290</v>
      </c>
      <c r="F896" s="18" t="str">
        <f t="shared" si="28"/>
        <v xml:space="preserve"> -</v>
      </c>
      <c r="G896" s="18" t="str">
        <f t="shared" si="28"/>
        <v>Kacang</v>
      </c>
      <c r="H896" s="18" t="str">
        <f t="shared" si="28"/>
        <v xml:space="preserve"> -</v>
      </c>
      <c r="I896" s="18" t="str">
        <f t="shared" si="28"/>
        <v xml:space="preserve"> -</v>
      </c>
    </row>
    <row r="897" spans="2:9" x14ac:dyDescent="0.25">
      <c r="B897" s="17" t="s">
        <v>1176</v>
      </c>
      <c r="C897" s="18" t="s">
        <v>289</v>
      </c>
      <c r="D897" s="18" t="s">
        <v>289</v>
      </c>
      <c r="F897" s="18" t="str">
        <f t="shared" si="28"/>
        <v xml:space="preserve"> - </v>
      </c>
      <c r="G897" s="18" t="str">
        <f t="shared" si="28"/>
        <v xml:space="preserve"> -</v>
      </c>
      <c r="H897" s="18" t="str">
        <f t="shared" si="28"/>
        <v xml:space="preserve"> -</v>
      </c>
      <c r="I897" s="18" t="str">
        <f t="shared" si="28"/>
        <v xml:space="preserve"> -</v>
      </c>
    </row>
    <row r="898" spans="2:9" x14ac:dyDescent="0.25">
      <c r="B898" s="17" t="s">
        <v>1177</v>
      </c>
      <c r="C898" s="18" t="s">
        <v>290</v>
      </c>
      <c r="D898" s="18" t="s">
        <v>291</v>
      </c>
      <c r="F898" s="18" t="str">
        <f t="shared" si="28"/>
        <v xml:space="preserve"> -</v>
      </c>
      <c r="G898" s="18" t="str">
        <f t="shared" si="28"/>
        <v xml:space="preserve"> -</v>
      </c>
      <c r="H898" s="18" t="str">
        <f t="shared" si="28"/>
        <v>Jagung</v>
      </c>
      <c r="I898" s="18" t="str">
        <f t="shared" si="28"/>
        <v xml:space="preserve"> -</v>
      </c>
    </row>
    <row r="899" spans="2:9" x14ac:dyDescent="0.25">
      <c r="B899" s="17" t="s">
        <v>1178</v>
      </c>
      <c r="C899" s="18" t="s">
        <v>290</v>
      </c>
      <c r="D899" s="18" t="s">
        <v>291</v>
      </c>
      <c r="F899" s="18" t="str">
        <f t="shared" si="28"/>
        <v xml:space="preserve"> -</v>
      </c>
      <c r="G899" s="18" t="str">
        <f t="shared" si="28"/>
        <v xml:space="preserve"> -</v>
      </c>
      <c r="H899" s="18" t="str">
        <f t="shared" si="28"/>
        <v>Jagung</v>
      </c>
      <c r="I899" s="18" t="str">
        <f t="shared" si="28"/>
        <v xml:space="preserve"> -</v>
      </c>
    </row>
    <row r="900" spans="2:9" x14ac:dyDescent="0.25">
      <c r="B900" s="17" t="s">
        <v>1179</v>
      </c>
      <c r="C900" s="18" t="s">
        <v>289</v>
      </c>
      <c r="D900" s="18" t="s">
        <v>290</v>
      </c>
      <c r="F900" s="18" t="str">
        <f t="shared" si="28"/>
        <v xml:space="preserve"> -</v>
      </c>
      <c r="G900" s="18" t="str">
        <f t="shared" si="28"/>
        <v>Padi</v>
      </c>
      <c r="H900" s="18" t="str">
        <f t="shared" si="28"/>
        <v xml:space="preserve"> -</v>
      </c>
      <c r="I900" s="18" t="str">
        <f t="shared" si="28"/>
        <v xml:space="preserve"> -</v>
      </c>
    </row>
    <row r="901" spans="2:9" x14ac:dyDescent="0.25">
      <c r="B901" s="17" t="s">
        <v>1180</v>
      </c>
      <c r="C901" s="18" t="s">
        <v>290</v>
      </c>
      <c r="D901" s="18" t="s">
        <v>289</v>
      </c>
      <c r="F901" s="18" t="str">
        <f t="shared" si="28"/>
        <v>Jagung</v>
      </c>
      <c r="G901" s="18" t="str">
        <f t="shared" si="28"/>
        <v xml:space="preserve"> -</v>
      </c>
      <c r="H901" s="18" t="str">
        <f t="shared" si="28"/>
        <v xml:space="preserve"> -</v>
      </c>
      <c r="I901" s="18" t="str">
        <f t="shared" si="28"/>
        <v xml:space="preserve"> -</v>
      </c>
    </row>
    <row r="902" spans="2:9" x14ac:dyDescent="0.25">
      <c r="B902" s="17" t="s">
        <v>1181</v>
      </c>
      <c r="C902" s="18" t="s">
        <v>289</v>
      </c>
      <c r="D902" s="18" t="s">
        <v>290</v>
      </c>
      <c r="F902" s="18" t="str">
        <f t="shared" si="28"/>
        <v xml:space="preserve"> -</v>
      </c>
      <c r="G902" s="18" t="str">
        <f t="shared" si="28"/>
        <v>Padi</v>
      </c>
      <c r="H902" s="18" t="str">
        <f t="shared" si="28"/>
        <v xml:space="preserve"> -</v>
      </c>
      <c r="I902" s="18" t="str">
        <f t="shared" si="28"/>
        <v xml:space="preserve"> -</v>
      </c>
    </row>
    <row r="903" spans="2:9" x14ac:dyDescent="0.25">
      <c r="B903" s="17" t="s">
        <v>1182</v>
      </c>
      <c r="C903" s="18" t="s">
        <v>290</v>
      </c>
      <c r="D903" s="18" t="s">
        <v>289</v>
      </c>
      <c r="F903" s="18" t="str">
        <f t="shared" si="28"/>
        <v>Jagung</v>
      </c>
      <c r="G903" s="18" t="str">
        <f t="shared" si="28"/>
        <v xml:space="preserve"> -</v>
      </c>
      <c r="H903" s="18" t="str">
        <f t="shared" si="28"/>
        <v xml:space="preserve"> -</v>
      </c>
      <c r="I903" s="18" t="str">
        <f t="shared" si="28"/>
        <v xml:space="preserve"> -</v>
      </c>
    </row>
    <row r="904" spans="2:9" x14ac:dyDescent="0.25">
      <c r="B904" s="17" t="s">
        <v>1183</v>
      </c>
      <c r="C904" s="18" t="s">
        <v>291</v>
      </c>
      <c r="D904" s="18" t="s">
        <v>289</v>
      </c>
      <c r="F904" s="18" t="str">
        <f t="shared" si="28"/>
        <v>Kacang</v>
      </c>
      <c r="G904" s="18" t="str">
        <f t="shared" si="28"/>
        <v xml:space="preserve"> -</v>
      </c>
      <c r="H904" s="18" t="str">
        <f t="shared" si="28"/>
        <v xml:space="preserve"> -</v>
      </c>
      <c r="I904" s="18" t="str">
        <f t="shared" si="28"/>
        <v xml:space="preserve"> -</v>
      </c>
    </row>
    <row r="905" spans="2:9" x14ac:dyDescent="0.25">
      <c r="B905" s="17" t="s">
        <v>1184</v>
      </c>
      <c r="C905" s="18" t="s">
        <v>290</v>
      </c>
      <c r="D905" s="18" t="s">
        <v>6</v>
      </c>
      <c r="F905" s="18" t="str">
        <f t="shared" si="28"/>
        <v xml:space="preserve"> -</v>
      </c>
      <c r="G905" s="18" t="str">
        <f t="shared" si="28"/>
        <v xml:space="preserve"> -</v>
      </c>
      <c r="H905" s="18" t="str">
        <f t="shared" si="28"/>
        <v xml:space="preserve"> -</v>
      </c>
      <c r="I905" s="18" t="str">
        <f t="shared" si="28"/>
        <v>Jagung</v>
      </c>
    </row>
    <row r="906" spans="2:9" x14ac:dyDescent="0.25">
      <c r="B906" s="17" t="s">
        <v>1185</v>
      </c>
      <c r="C906" s="18" t="s">
        <v>6</v>
      </c>
      <c r="D906" s="18" t="s">
        <v>6</v>
      </c>
      <c r="F906" s="18" t="str">
        <f t="shared" si="28"/>
        <v xml:space="preserve"> -</v>
      </c>
      <c r="G906" s="18" t="str">
        <f t="shared" si="28"/>
        <v xml:space="preserve"> -</v>
      </c>
      <c r="H906" s="18" t="str">
        <f t="shared" si="28"/>
        <v xml:space="preserve"> -</v>
      </c>
      <c r="I906" s="18" t="str">
        <f t="shared" si="28"/>
        <v xml:space="preserve"> - </v>
      </c>
    </row>
    <row r="907" spans="2:9" x14ac:dyDescent="0.25">
      <c r="B907" s="17" t="s">
        <v>1186</v>
      </c>
      <c r="C907" s="18" t="s">
        <v>289</v>
      </c>
      <c r="D907" s="18" t="s">
        <v>289</v>
      </c>
      <c r="F907" s="18" t="str">
        <f t="shared" si="28"/>
        <v xml:space="preserve"> - </v>
      </c>
      <c r="G907" s="18" t="str">
        <f t="shared" si="28"/>
        <v xml:space="preserve"> -</v>
      </c>
      <c r="H907" s="18" t="str">
        <f t="shared" si="28"/>
        <v xml:space="preserve"> -</v>
      </c>
      <c r="I907" s="18" t="str">
        <f t="shared" si="28"/>
        <v xml:space="preserve"> -</v>
      </c>
    </row>
    <row r="908" spans="2:9" x14ac:dyDescent="0.25">
      <c r="B908" s="17" t="s">
        <v>1187</v>
      </c>
      <c r="C908" s="18" t="s">
        <v>291</v>
      </c>
      <c r="D908" s="18" t="s">
        <v>6</v>
      </c>
      <c r="F908" s="18" t="str">
        <f t="shared" si="28"/>
        <v xml:space="preserve"> -</v>
      </c>
      <c r="G908" s="18" t="str">
        <f t="shared" si="28"/>
        <v xml:space="preserve"> -</v>
      </c>
      <c r="H908" s="18" t="str">
        <f t="shared" si="28"/>
        <v xml:space="preserve"> -</v>
      </c>
      <c r="I908" s="18" t="str">
        <f t="shared" si="28"/>
        <v>Kacang</v>
      </c>
    </row>
    <row r="909" spans="2:9" x14ac:dyDescent="0.25">
      <c r="B909" s="17" t="s">
        <v>1188</v>
      </c>
      <c r="C909" s="18" t="s">
        <v>6</v>
      </c>
      <c r="D909" s="18" t="s">
        <v>291</v>
      </c>
      <c r="F909" s="18" t="str">
        <f t="shared" si="28"/>
        <v xml:space="preserve"> -</v>
      </c>
      <c r="G909" s="18" t="str">
        <f t="shared" si="28"/>
        <v xml:space="preserve"> -</v>
      </c>
      <c r="H909" s="18" t="str">
        <f t="shared" si="28"/>
        <v>Lainnya</v>
      </c>
      <c r="I909" s="18" t="str">
        <f t="shared" si="28"/>
        <v xml:space="preserve"> -</v>
      </c>
    </row>
    <row r="910" spans="2:9" x14ac:dyDescent="0.25">
      <c r="B910" s="17" t="s">
        <v>1189</v>
      </c>
      <c r="C910" s="18" t="s">
        <v>291</v>
      </c>
      <c r="D910" s="18" t="s">
        <v>290</v>
      </c>
      <c r="F910" s="18" t="str">
        <f t="shared" si="28"/>
        <v xml:space="preserve"> -</v>
      </c>
      <c r="G910" s="18" t="str">
        <f t="shared" si="28"/>
        <v>Kacang</v>
      </c>
      <c r="H910" s="18" t="str">
        <f t="shared" si="28"/>
        <v xml:space="preserve"> -</v>
      </c>
      <c r="I910" s="18" t="str">
        <f t="shared" si="28"/>
        <v xml:space="preserve"> -</v>
      </c>
    </row>
    <row r="911" spans="2:9" x14ac:dyDescent="0.25">
      <c r="B911" s="17" t="s">
        <v>1190</v>
      </c>
      <c r="C911" s="18" t="s">
        <v>289</v>
      </c>
      <c r="D911" s="18" t="s">
        <v>289</v>
      </c>
      <c r="F911" s="18" t="str">
        <f t="shared" si="28"/>
        <v xml:space="preserve"> - </v>
      </c>
      <c r="G911" s="18" t="str">
        <f t="shared" si="28"/>
        <v xml:space="preserve"> -</v>
      </c>
      <c r="H911" s="18" t="str">
        <f t="shared" si="28"/>
        <v xml:space="preserve"> -</v>
      </c>
      <c r="I911" s="18" t="str">
        <f t="shared" si="28"/>
        <v xml:space="preserve"> -</v>
      </c>
    </row>
    <row r="912" spans="2:9" x14ac:dyDescent="0.25">
      <c r="B912" s="17" t="s">
        <v>1191</v>
      </c>
      <c r="C912" s="18" t="s">
        <v>291</v>
      </c>
      <c r="D912" s="18" t="s">
        <v>289</v>
      </c>
      <c r="F912" s="18" t="str">
        <f t="shared" si="28"/>
        <v>Kacang</v>
      </c>
      <c r="G912" s="18" t="str">
        <f t="shared" si="28"/>
        <v xml:space="preserve"> -</v>
      </c>
      <c r="H912" s="18" t="str">
        <f t="shared" si="28"/>
        <v xml:space="preserve"> -</v>
      </c>
      <c r="I912" s="18" t="str">
        <f t="shared" si="28"/>
        <v xml:space="preserve"> -</v>
      </c>
    </row>
    <row r="913" spans="2:9" x14ac:dyDescent="0.25">
      <c r="B913" s="17" t="s">
        <v>1192</v>
      </c>
      <c r="C913" s="18" t="s">
        <v>291</v>
      </c>
      <c r="D913" s="18" t="s">
        <v>289</v>
      </c>
      <c r="F913" s="18" t="str">
        <f t="shared" si="28"/>
        <v>Kacang</v>
      </c>
      <c r="G913" s="18" t="str">
        <f t="shared" si="28"/>
        <v xml:space="preserve"> -</v>
      </c>
      <c r="H913" s="18" t="str">
        <f t="shared" si="28"/>
        <v xml:space="preserve"> -</v>
      </c>
      <c r="I913" s="18" t="str">
        <f t="shared" si="28"/>
        <v xml:space="preserve"> -</v>
      </c>
    </row>
    <row r="914" spans="2:9" x14ac:dyDescent="0.25">
      <c r="B914" s="17" t="s">
        <v>1193</v>
      </c>
      <c r="C914" s="18" t="s">
        <v>289</v>
      </c>
      <c r="D914" s="18" t="s">
        <v>291</v>
      </c>
      <c r="F914" s="18" t="str">
        <f t="shared" si="28"/>
        <v xml:space="preserve"> -</v>
      </c>
      <c r="G914" s="18" t="str">
        <f t="shared" si="28"/>
        <v xml:space="preserve"> -</v>
      </c>
      <c r="H914" s="18" t="str">
        <f t="shared" si="28"/>
        <v>Padi</v>
      </c>
      <c r="I914" s="18" t="str">
        <f t="shared" si="28"/>
        <v xml:space="preserve"> -</v>
      </c>
    </row>
    <row r="915" spans="2:9" x14ac:dyDescent="0.25">
      <c r="B915" s="17" t="s">
        <v>1194</v>
      </c>
      <c r="C915" s="18" t="s">
        <v>289</v>
      </c>
      <c r="D915" s="18" t="s">
        <v>290</v>
      </c>
      <c r="F915" s="18" t="str">
        <f t="shared" si="28"/>
        <v xml:space="preserve"> -</v>
      </c>
      <c r="G915" s="18" t="str">
        <f t="shared" si="28"/>
        <v>Padi</v>
      </c>
      <c r="H915" s="18" t="str">
        <f t="shared" si="28"/>
        <v xml:space="preserve"> -</v>
      </c>
      <c r="I915" s="18" t="str">
        <f t="shared" si="28"/>
        <v xml:space="preserve"> -</v>
      </c>
    </row>
    <row r="916" spans="2:9" x14ac:dyDescent="0.25">
      <c r="B916" s="17" t="s">
        <v>1195</v>
      </c>
      <c r="C916" s="18" t="s">
        <v>6</v>
      </c>
      <c r="D916" s="18" t="s">
        <v>291</v>
      </c>
      <c r="F916" s="18" t="str">
        <f t="shared" si="28"/>
        <v xml:space="preserve"> -</v>
      </c>
      <c r="G916" s="18" t="str">
        <f t="shared" si="28"/>
        <v xml:space="preserve"> -</v>
      </c>
      <c r="H916" s="18" t="str">
        <f t="shared" si="28"/>
        <v>Lainnya</v>
      </c>
      <c r="I916" s="18" t="str">
        <f t="shared" si="28"/>
        <v xml:space="preserve"> -</v>
      </c>
    </row>
    <row r="917" spans="2:9" x14ac:dyDescent="0.25">
      <c r="B917" s="17" t="s">
        <v>1196</v>
      </c>
      <c r="C917" s="18" t="s">
        <v>290</v>
      </c>
      <c r="D917" s="18" t="s">
        <v>6</v>
      </c>
      <c r="F917" s="18" t="str">
        <f t="shared" si="28"/>
        <v xml:space="preserve"> -</v>
      </c>
      <c r="G917" s="18" t="str">
        <f t="shared" si="28"/>
        <v xml:space="preserve"> -</v>
      </c>
      <c r="H917" s="18" t="str">
        <f t="shared" si="28"/>
        <v xml:space="preserve"> -</v>
      </c>
      <c r="I917" s="18" t="str">
        <f t="shared" si="28"/>
        <v>Jagung</v>
      </c>
    </row>
    <row r="918" spans="2:9" x14ac:dyDescent="0.25">
      <c r="B918" s="17" t="s">
        <v>1197</v>
      </c>
      <c r="C918" s="18" t="s">
        <v>6</v>
      </c>
      <c r="D918" s="18" t="s">
        <v>291</v>
      </c>
      <c r="F918" s="18" t="str">
        <f t="shared" si="28"/>
        <v xml:space="preserve"> -</v>
      </c>
      <c r="G918" s="18" t="str">
        <f t="shared" si="28"/>
        <v xml:space="preserve"> -</v>
      </c>
      <c r="H918" s="18" t="str">
        <f t="shared" si="28"/>
        <v>Lainnya</v>
      </c>
      <c r="I918" s="18" t="str">
        <f t="shared" si="28"/>
        <v xml:space="preserve"> -</v>
      </c>
    </row>
    <row r="919" spans="2:9" x14ac:dyDescent="0.25">
      <c r="B919" s="17" t="s">
        <v>1198</v>
      </c>
      <c r="C919" s="18" t="s">
        <v>289</v>
      </c>
      <c r="D919" s="18" t="s">
        <v>289</v>
      </c>
      <c r="F919" s="18" t="str">
        <f t="shared" si="28"/>
        <v xml:space="preserve"> - </v>
      </c>
      <c r="G919" s="18" t="str">
        <f t="shared" si="28"/>
        <v xml:space="preserve"> -</v>
      </c>
      <c r="H919" s="18" t="str">
        <f t="shared" si="28"/>
        <v xml:space="preserve"> -</v>
      </c>
      <c r="I919" s="18" t="str">
        <f t="shared" si="28"/>
        <v xml:space="preserve"> -</v>
      </c>
    </row>
    <row r="920" spans="2:9" x14ac:dyDescent="0.25">
      <c r="B920" s="17" t="s">
        <v>1199</v>
      </c>
      <c r="C920" s="18" t="s">
        <v>289</v>
      </c>
      <c r="D920" s="18" t="s">
        <v>289</v>
      </c>
      <c r="F920" s="18" t="str">
        <f t="shared" si="28"/>
        <v xml:space="preserve"> - </v>
      </c>
      <c r="G920" s="18" t="str">
        <f t="shared" si="28"/>
        <v xml:space="preserve"> -</v>
      </c>
      <c r="H920" s="18" t="str">
        <f t="shared" si="28"/>
        <v xml:space="preserve"> -</v>
      </c>
      <c r="I920" s="18" t="str">
        <f t="shared" si="28"/>
        <v xml:space="preserve"> -</v>
      </c>
    </row>
    <row r="921" spans="2:9" x14ac:dyDescent="0.25">
      <c r="B921" s="17" t="s">
        <v>1200</v>
      </c>
      <c r="C921" s="18" t="s">
        <v>291</v>
      </c>
      <c r="D921" s="18" t="s">
        <v>289</v>
      </c>
      <c r="F921" s="18" t="str">
        <f t="shared" si="28"/>
        <v>Kacang</v>
      </c>
      <c r="G921" s="18" t="str">
        <f t="shared" si="28"/>
        <v xml:space="preserve"> -</v>
      </c>
      <c r="H921" s="18" t="str">
        <f t="shared" si="28"/>
        <v xml:space="preserve"> -</v>
      </c>
      <c r="I921" s="18" t="str">
        <f t="shared" si="28"/>
        <v xml:space="preserve"> -</v>
      </c>
    </row>
    <row r="922" spans="2:9" x14ac:dyDescent="0.25">
      <c r="B922" s="17" t="s">
        <v>1201</v>
      </c>
      <c r="C922" s="18" t="s">
        <v>290</v>
      </c>
      <c r="D922" s="18" t="s">
        <v>289</v>
      </c>
      <c r="F922" s="18" t="str">
        <f t="shared" si="28"/>
        <v>Jagung</v>
      </c>
      <c r="G922" s="18" t="str">
        <f t="shared" si="28"/>
        <v xml:space="preserve"> -</v>
      </c>
      <c r="H922" s="18" t="str">
        <f t="shared" si="28"/>
        <v xml:space="preserve"> -</v>
      </c>
      <c r="I922" s="18" t="str">
        <f t="shared" si="28"/>
        <v xml:space="preserve"> -</v>
      </c>
    </row>
    <row r="923" spans="2:9" x14ac:dyDescent="0.25">
      <c r="B923" s="17" t="s">
        <v>1202</v>
      </c>
      <c r="C923" s="18" t="s">
        <v>291</v>
      </c>
      <c r="D923" s="18" t="s">
        <v>289</v>
      </c>
      <c r="F923" s="18" t="str">
        <f t="shared" si="28"/>
        <v>Kacang</v>
      </c>
      <c r="G923" s="18" t="str">
        <f t="shared" si="28"/>
        <v xml:space="preserve"> -</v>
      </c>
      <c r="H923" s="18" t="str">
        <f t="shared" si="28"/>
        <v xml:space="preserve"> -</v>
      </c>
      <c r="I923" s="18" t="str">
        <f t="shared" si="28"/>
        <v xml:space="preserve"> -</v>
      </c>
    </row>
    <row r="924" spans="2:9" x14ac:dyDescent="0.25">
      <c r="B924" s="17" t="s">
        <v>1203</v>
      </c>
      <c r="C924" s="18" t="s">
        <v>291</v>
      </c>
      <c r="D924" s="18" t="s">
        <v>290</v>
      </c>
      <c r="F924" s="18" t="str">
        <f t="shared" si="28"/>
        <v xml:space="preserve"> -</v>
      </c>
      <c r="G924" s="18" t="str">
        <f t="shared" si="28"/>
        <v>Kacang</v>
      </c>
      <c r="H924" s="18" t="str">
        <f t="shared" si="28"/>
        <v xml:space="preserve"> -</v>
      </c>
      <c r="I924" s="18" t="str">
        <f t="shared" si="28"/>
        <v xml:space="preserve"> -</v>
      </c>
    </row>
    <row r="925" spans="2:9" x14ac:dyDescent="0.25">
      <c r="B925" s="17" t="s">
        <v>1204</v>
      </c>
      <c r="C925" s="18" t="s">
        <v>290</v>
      </c>
      <c r="D925" s="18" t="s">
        <v>289</v>
      </c>
      <c r="F925" s="18" t="str">
        <f t="shared" si="28"/>
        <v>Jagung</v>
      </c>
      <c r="G925" s="18" t="str">
        <f t="shared" si="28"/>
        <v xml:space="preserve"> -</v>
      </c>
      <c r="H925" s="18" t="str">
        <f t="shared" si="28"/>
        <v xml:space="preserve"> -</v>
      </c>
      <c r="I925" s="18" t="str">
        <f t="shared" si="28"/>
        <v xml:space="preserve"> -</v>
      </c>
    </row>
    <row r="926" spans="2:9" x14ac:dyDescent="0.25">
      <c r="B926" s="17" t="s">
        <v>1205</v>
      </c>
      <c r="C926" s="18" t="s">
        <v>289</v>
      </c>
      <c r="D926" s="18" t="s">
        <v>289</v>
      </c>
      <c r="F926" s="18" t="str">
        <f t="shared" si="28"/>
        <v xml:space="preserve"> - </v>
      </c>
      <c r="G926" s="18" t="str">
        <f t="shared" si="28"/>
        <v xml:space="preserve"> -</v>
      </c>
      <c r="H926" s="18" t="str">
        <f t="shared" si="28"/>
        <v xml:space="preserve"> -</v>
      </c>
      <c r="I926" s="18" t="str">
        <f t="shared" si="28"/>
        <v xml:space="preserve"> -</v>
      </c>
    </row>
    <row r="927" spans="2:9" x14ac:dyDescent="0.25">
      <c r="B927" s="17" t="s">
        <v>1206</v>
      </c>
      <c r="C927" s="18" t="s">
        <v>289</v>
      </c>
      <c r="D927" s="18" t="s">
        <v>289</v>
      </c>
      <c r="F927" s="18" t="str">
        <f t="shared" si="28"/>
        <v xml:space="preserve"> - </v>
      </c>
      <c r="G927" s="18" t="str">
        <f t="shared" si="28"/>
        <v xml:space="preserve"> -</v>
      </c>
      <c r="H927" s="18" t="str">
        <f t="shared" si="28"/>
        <v xml:space="preserve"> -</v>
      </c>
      <c r="I927" s="18" t="str">
        <f t="shared" si="28"/>
        <v xml:space="preserve"> -</v>
      </c>
    </row>
    <row r="928" spans="2:9" x14ac:dyDescent="0.25">
      <c r="B928" s="17" t="s">
        <v>1207</v>
      </c>
      <c r="C928" s="18" t="s">
        <v>290</v>
      </c>
      <c r="D928" s="18" t="s">
        <v>291</v>
      </c>
      <c r="F928" s="18" t="str">
        <f t="shared" si="28"/>
        <v xml:space="preserve"> -</v>
      </c>
      <c r="G928" s="18" t="str">
        <f t="shared" si="28"/>
        <v xml:space="preserve"> -</v>
      </c>
      <c r="H928" s="18" t="str">
        <f t="shared" si="28"/>
        <v>Jagung</v>
      </c>
      <c r="I928" s="18" t="str">
        <f t="shared" si="28"/>
        <v xml:space="preserve"> -</v>
      </c>
    </row>
    <row r="929" spans="2:9" x14ac:dyDescent="0.25">
      <c r="B929" s="17" t="s">
        <v>1208</v>
      </c>
      <c r="C929" s="18" t="s">
        <v>291</v>
      </c>
      <c r="D929" s="18" t="s">
        <v>291</v>
      </c>
      <c r="F929" s="18" t="str">
        <f t="shared" si="28"/>
        <v xml:space="preserve"> -</v>
      </c>
      <c r="G929" s="18" t="str">
        <f t="shared" si="28"/>
        <v xml:space="preserve"> -</v>
      </c>
      <c r="H929" s="18" t="str">
        <f t="shared" si="28"/>
        <v xml:space="preserve"> - </v>
      </c>
      <c r="I929" s="18" t="str">
        <f t="shared" si="28"/>
        <v xml:space="preserve"> -</v>
      </c>
    </row>
    <row r="930" spans="2:9" x14ac:dyDescent="0.25">
      <c r="B930" s="17" t="s">
        <v>1209</v>
      </c>
      <c r="C930" s="18" t="s">
        <v>6</v>
      </c>
      <c r="D930" s="18" t="s">
        <v>6</v>
      </c>
      <c r="F930" s="18" t="str">
        <f t="shared" si="28"/>
        <v xml:space="preserve"> -</v>
      </c>
      <c r="G930" s="18" t="str">
        <f t="shared" si="28"/>
        <v xml:space="preserve"> -</v>
      </c>
      <c r="H930" s="18" t="str">
        <f t="shared" si="28"/>
        <v xml:space="preserve"> -</v>
      </c>
      <c r="I930" s="18" t="str">
        <f t="shared" si="28"/>
        <v xml:space="preserve"> - </v>
      </c>
    </row>
    <row r="931" spans="2:9" x14ac:dyDescent="0.25">
      <c r="B931" s="17" t="s">
        <v>1210</v>
      </c>
      <c r="C931" s="18" t="s">
        <v>290</v>
      </c>
      <c r="D931" s="18" t="s">
        <v>6</v>
      </c>
      <c r="F931" s="18" t="str">
        <f t="shared" si="28"/>
        <v xml:space="preserve"> -</v>
      </c>
      <c r="G931" s="18" t="str">
        <f t="shared" si="28"/>
        <v xml:space="preserve"> -</v>
      </c>
      <c r="H931" s="18" t="str">
        <f t="shared" si="28"/>
        <v xml:space="preserve"> -</v>
      </c>
      <c r="I931" s="18" t="str">
        <f t="shared" si="28"/>
        <v>Jagung</v>
      </c>
    </row>
    <row r="932" spans="2:9" x14ac:dyDescent="0.25">
      <c r="B932" s="17" t="s">
        <v>1211</v>
      </c>
      <c r="C932" s="18" t="s">
        <v>289</v>
      </c>
      <c r="D932" s="18" t="s">
        <v>290</v>
      </c>
      <c r="F932" s="18" t="str">
        <f t="shared" si="28"/>
        <v xml:space="preserve"> -</v>
      </c>
      <c r="G932" s="18" t="str">
        <f t="shared" si="28"/>
        <v>Padi</v>
      </c>
      <c r="H932" s="18" t="str">
        <f t="shared" si="28"/>
        <v xml:space="preserve"> -</v>
      </c>
      <c r="I932" s="18" t="str">
        <f t="shared" si="28"/>
        <v xml:space="preserve"> -</v>
      </c>
    </row>
    <row r="933" spans="2:9" x14ac:dyDescent="0.25">
      <c r="B933" s="17" t="s">
        <v>1212</v>
      </c>
      <c r="C933" s="18" t="s">
        <v>290</v>
      </c>
      <c r="D933" s="18" t="s">
        <v>6</v>
      </c>
      <c r="F933" s="18" t="str">
        <f t="shared" si="28"/>
        <v xml:space="preserve"> -</v>
      </c>
      <c r="G933" s="18" t="str">
        <f t="shared" si="28"/>
        <v xml:space="preserve"> -</v>
      </c>
      <c r="H933" s="18" t="str">
        <f t="shared" si="28"/>
        <v xml:space="preserve"> -</v>
      </c>
      <c r="I933" s="18" t="str">
        <f t="shared" ref="F933:I996" si="29">IF($D933&lt;&gt;I$11," -",IF(AND(I$11=$D933,I$11=$C933)," - ",$C933))</f>
        <v>Jagung</v>
      </c>
    </row>
    <row r="934" spans="2:9" x14ac:dyDescent="0.25">
      <c r="B934" s="17" t="s">
        <v>1213</v>
      </c>
      <c r="C934" s="18" t="s">
        <v>289</v>
      </c>
      <c r="D934" s="18" t="s">
        <v>6</v>
      </c>
      <c r="F934" s="18" t="str">
        <f t="shared" si="29"/>
        <v xml:space="preserve"> -</v>
      </c>
      <c r="G934" s="18" t="str">
        <f t="shared" si="29"/>
        <v xml:space="preserve"> -</v>
      </c>
      <c r="H934" s="18" t="str">
        <f t="shared" si="29"/>
        <v xml:space="preserve"> -</v>
      </c>
      <c r="I934" s="18" t="str">
        <f t="shared" si="29"/>
        <v>Padi</v>
      </c>
    </row>
    <row r="935" spans="2:9" x14ac:dyDescent="0.25">
      <c r="B935" s="17" t="s">
        <v>1214</v>
      </c>
      <c r="C935" s="18" t="s">
        <v>289</v>
      </c>
      <c r="D935" s="18" t="s">
        <v>290</v>
      </c>
      <c r="F935" s="18" t="str">
        <f t="shared" si="29"/>
        <v xml:space="preserve"> -</v>
      </c>
      <c r="G935" s="18" t="str">
        <f t="shared" si="29"/>
        <v>Padi</v>
      </c>
      <c r="H935" s="18" t="str">
        <f t="shared" si="29"/>
        <v xml:space="preserve"> -</v>
      </c>
      <c r="I935" s="18" t="str">
        <f t="shared" si="29"/>
        <v xml:space="preserve"> -</v>
      </c>
    </row>
    <row r="936" spans="2:9" x14ac:dyDescent="0.25">
      <c r="B936" s="17" t="s">
        <v>1215</v>
      </c>
      <c r="C936" s="18" t="s">
        <v>289</v>
      </c>
      <c r="D936" s="18" t="s">
        <v>289</v>
      </c>
      <c r="F936" s="18" t="str">
        <f t="shared" si="29"/>
        <v xml:space="preserve"> - </v>
      </c>
      <c r="G936" s="18" t="str">
        <f t="shared" si="29"/>
        <v xml:space="preserve"> -</v>
      </c>
      <c r="H936" s="18" t="str">
        <f t="shared" si="29"/>
        <v xml:space="preserve"> -</v>
      </c>
      <c r="I936" s="18" t="str">
        <f t="shared" si="29"/>
        <v xml:space="preserve"> -</v>
      </c>
    </row>
    <row r="937" spans="2:9" x14ac:dyDescent="0.25">
      <c r="B937" s="17" t="s">
        <v>1216</v>
      </c>
      <c r="C937" s="18" t="s">
        <v>290</v>
      </c>
      <c r="D937" s="18" t="s">
        <v>291</v>
      </c>
      <c r="F937" s="18" t="str">
        <f t="shared" si="29"/>
        <v xml:space="preserve"> -</v>
      </c>
      <c r="G937" s="18" t="str">
        <f t="shared" si="29"/>
        <v xml:space="preserve"> -</v>
      </c>
      <c r="H937" s="18" t="str">
        <f t="shared" si="29"/>
        <v>Jagung</v>
      </c>
      <c r="I937" s="18" t="str">
        <f t="shared" si="29"/>
        <v xml:space="preserve"> -</v>
      </c>
    </row>
    <row r="938" spans="2:9" x14ac:dyDescent="0.25">
      <c r="B938" s="17" t="s">
        <v>1217</v>
      </c>
      <c r="C938" s="18" t="s">
        <v>290</v>
      </c>
      <c r="D938" s="18" t="s">
        <v>290</v>
      </c>
      <c r="F938" s="18" t="str">
        <f t="shared" si="29"/>
        <v xml:space="preserve"> -</v>
      </c>
      <c r="G938" s="18" t="str">
        <f t="shared" si="29"/>
        <v xml:space="preserve"> - </v>
      </c>
      <c r="H938" s="18" t="str">
        <f t="shared" si="29"/>
        <v xml:space="preserve"> -</v>
      </c>
      <c r="I938" s="18" t="str">
        <f t="shared" si="29"/>
        <v xml:space="preserve"> -</v>
      </c>
    </row>
    <row r="939" spans="2:9" x14ac:dyDescent="0.25">
      <c r="B939" s="17" t="s">
        <v>1218</v>
      </c>
      <c r="C939" s="18" t="s">
        <v>290</v>
      </c>
      <c r="D939" s="18" t="s">
        <v>289</v>
      </c>
      <c r="F939" s="18" t="str">
        <f t="shared" si="29"/>
        <v>Jagung</v>
      </c>
      <c r="G939" s="18" t="str">
        <f t="shared" si="29"/>
        <v xml:space="preserve"> -</v>
      </c>
      <c r="H939" s="18" t="str">
        <f t="shared" si="29"/>
        <v xml:space="preserve"> -</v>
      </c>
      <c r="I939" s="18" t="str">
        <f t="shared" si="29"/>
        <v xml:space="preserve"> -</v>
      </c>
    </row>
    <row r="940" spans="2:9" x14ac:dyDescent="0.25">
      <c r="B940" s="17" t="s">
        <v>1219</v>
      </c>
      <c r="C940" s="18" t="s">
        <v>291</v>
      </c>
      <c r="D940" s="18" t="s">
        <v>291</v>
      </c>
      <c r="F940" s="18" t="str">
        <f t="shared" si="29"/>
        <v xml:space="preserve"> -</v>
      </c>
      <c r="G940" s="18" t="str">
        <f t="shared" si="29"/>
        <v xml:space="preserve"> -</v>
      </c>
      <c r="H940" s="18" t="str">
        <f t="shared" si="29"/>
        <v xml:space="preserve"> - </v>
      </c>
      <c r="I940" s="18" t="str">
        <f t="shared" si="29"/>
        <v xml:space="preserve"> -</v>
      </c>
    </row>
    <row r="941" spans="2:9" x14ac:dyDescent="0.25">
      <c r="B941" s="17" t="s">
        <v>1220</v>
      </c>
      <c r="C941" s="18" t="s">
        <v>290</v>
      </c>
      <c r="D941" s="18" t="s">
        <v>291</v>
      </c>
      <c r="F941" s="18" t="str">
        <f t="shared" si="29"/>
        <v xml:space="preserve"> -</v>
      </c>
      <c r="G941" s="18" t="str">
        <f t="shared" si="29"/>
        <v xml:space="preserve"> -</v>
      </c>
      <c r="H941" s="18" t="str">
        <f t="shared" si="29"/>
        <v>Jagung</v>
      </c>
      <c r="I941" s="18" t="str">
        <f t="shared" si="29"/>
        <v xml:space="preserve"> -</v>
      </c>
    </row>
    <row r="942" spans="2:9" x14ac:dyDescent="0.25">
      <c r="B942" s="17" t="s">
        <v>1221</v>
      </c>
      <c r="C942" s="18" t="s">
        <v>6</v>
      </c>
      <c r="D942" s="18" t="s">
        <v>289</v>
      </c>
      <c r="F942" s="18" t="str">
        <f t="shared" si="29"/>
        <v>Lainnya</v>
      </c>
      <c r="G942" s="18" t="str">
        <f t="shared" si="29"/>
        <v xml:space="preserve"> -</v>
      </c>
      <c r="H942" s="18" t="str">
        <f t="shared" si="29"/>
        <v xml:space="preserve"> -</v>
      </c>
      <c r="I942" s="18" t="str">
        <f t="shared" si="29"/>
        <v xml:space="preserve"> -</v>
      </c>
    </row>
    <row r="943" spans="2:9" x14ac:dyDescent="0.25">
      <c r="B943" s="17" t="s">
        <v>1222</v>
      </c>
      <c r="C943" s="18" t="s">
        <v>290</v>
      </c>
      <c r="D943" s="18" t="s">
        <v>289</v>
      </c>
      <c r="F943" s="18" t="str">
        <f t="shared" si="29"/>
        <v>Jagung</v>
      </c>
      <c r="G943" s="18" t="str">
        <f t="shared" si="29"/>
        <v xml:space="preserve"> -</v>
      </c>
      <c r="H943" s="18" t="str">
        <f t="shared" si="29"/>
        <v xml:space="preserve"> -</v>
      </c>
      <c r="I943" s="18" t="str">
        <f t="shared" si="29"/>
        <v xml:space="preserve"> -</v>
      </c>
    </row>
    <row r="944" spans="2:9" x14ac:dyDescent="0.25">
      <c r="B944" s="17" t="s">
        <v>1223</v>
      </c>
      <c r="C944" s="18" t="s">
        <v>290</v>
      </c>
      <c r="D944" s="18" t="s">
        <v>6</v>
      </c>
      <c r="F944" s="18" t="str">
        <f t="shared" si="29"/>
        <v xml:space="preserve"> -</v>
      </c>
      <c r="G944" s="18" t="str">
        <f t="shared" si="29"/>
        <v xml:space="preserve"> -</v>
      </c>
      <c r="H944" s="18" t="str">
        <f t="shared" si="29"/>
        <v xml:space="preserve"> -</v>
      </c>
      <c r="I944" s="18" t="str">
        <f t="shared" si="29"/>
        <v>Jagung</v>
      </c>
    </row>
    <row r="945" spans="2:9" x14ac:dyDescent="0.25">
      <c r="B945" s="17" t="s">
        <v>1224</v>
      </c>
      <c r="C945" s="18" t="s">
        <v>289</v>
      </c>
      <c r="D945" s="18" t="s">
        <v>290</v>
      </c>
      <c r="F945" s="18" t="str">
        <f t="shared" si="29"/>
        <v xml:space="preserve"> -</v>
      </c>
      <c r="G945" s="18" t="str">
        <f t="shared" si="29"/>
        <v>Padi</v>
      </c>
      <c r="H945" s="18" t="str">
        <f t="shared" si="29"/>
        <v xml:space="preserve"> -</v>
      </c>
      <c r="I945" s="18" t="str">
        <f t="shared" si="29"/>
        <v xml:space="preserve"> -</v>
      </c>
    </row>
    <row r="946" spans="2:9" x14ac:dyDescent="0.25">
      <c r="B946" s="17" t="s">
        <v>1225</v>
      </c>
      <c r="C946" s="18" t="s">
        <v>290</v>
      </c>
      <c r="D946" s="18" t="s">
        <v>6</v>
      </c>
      <c r="F946" s="18" t="str">
        <f t="shared" si="29"/>
        <v xml:space="preserve"> -</v>
      </c>
      <c r="G946" s="18" t="str">
        <f t="shared" si="29"/>
        <v xml:space="preserve"> -</v>
      </c>
      <c r="H946" s="18" t="str">
        <f t="shared" si="29"/>
        <v xml:space="preserve"> -</v>
      </c>
      <c r="I946" s="18" t="str">
        <f t="shared" si="29"/>
        <v>Jagung</v>
      </c>
    </row>
    <row r="947" spans="2:9" x14ac:dyDescent="0.25">
      <c r="B947" s="17" t="s">
        <v>1226</v>
      </c>
      <c r="C947" s="18" t="s">
        <v>289</v>
      </c>
      <c r="D947" s="18" t="s">
        <v>289</v>
      </c>
      <c r="F947" s="18" t="str">
        <f t="shared" si="29"/>
        <v xml:space="preserve"> - </v>
      </c>
      <c r="G947" s="18" t="str">
        <f t="shared" si="29"/>
        <v xml:space="preserve"> -</v>
      </c>
      <c r="H947" s="18" t="str">
        <f t="shared" si="29"/>
        <v xml:space="preserve"> -</v>
      </c>
      <c r="I947" s="18" t="str">
        <f t="shared" si="29"/>
        <v xml:space="preserve"> -</v>
      </c>
    </row>
    <row r="948" spans="2:9" x14ac:dyDescent="0.25">
      <c r="B948" s="17" t="s">
        <v>1227</v>
      </c>
      <c r="C948" s="18" t="s">
        <v>289</v>
      </c>
      <c r="D948" s="18" t="s">
        <v>289</v>
      </c>
      <c r="F948" s="18" t="str">
        <f t="shared" si="29"/>
        <v xml:space="preserve"> - </v>
      </c>
      <c r="G948" s="18" t="str">
        <f t="shared" si="29"/>
        <v xml:space="preserve"> -</v>
      </c>
      <c r="H948" s="18" t="str">
        <f t="shared" si="29"/>
        <v xml:space="preserve"> -</v>
      </c>
      <c r="I948" s="18" t="str">
        <f t="shared" si="29"/>
        <v xml:space="preserve"> -</v>
      </c>
    </row>
    <row r="949" spans="2:9" x14ac:dyDescent="0.25">
      <c r="B949" s="17" t="s">
        <v>1228</v>
      </c>
      <c r="C949" s="18" t="s">
        <v>290</v>
      </c>
      <c r="D949" s="18" t="s">
        <v>291</v>
      </c>
      <c r="F949" s="18" t="str">
        <f t="shared" si="29"/>
        <v xml:space="preserve"> -</v>
      </c>
      <c r="G949" s="18" t="str">
        <f t="shared" si="29"/>
        <v xml:space="preserve"> -</v>
      </c>
      <c r="H949" s="18" t="str">
        <f t="shared" si="29"/>
        <v>Jagung</v>
      </c>
      <c r="I949" s="18" t="str">
        <f t="shared" si="29"/>
        <v xml:space="preserve"> -</v>
      </c>
    </row>
    <row r="950" spans="2:9" x14ac:dyDescent="0.25">
      <c r="B950" s="17" t="s">
        <v>1229</v>
      </c>
      <c r="C950" s="18" t="s">
        <v>290</v>
      </c>
      <c r="D950" s="18" t="s">
        <v>290</v>
      </c>
      <c r="F950" s="18" t="str">
        <f t="shared" si="29"/>
        <v xml:space="preserve"> -</v>
      </c>
      <c r="G950" s="18" t="str">
        <f t="shared" si="29"/>
        <v xml:space="preserve"> - </v>
      </c>
      <c r="H950" s="18" t="str">
        <f t="shared" si="29"/>
        <v xml:space="preserve"> -</v>
      </c>
      <c r="I950" s="18" t="str">
        <f t="shared" si="29"/>
        <v xml:space="preserve"> -</v>
      </c>
    </row>
    <row r="951" spans="2:9" x14ac:dyDescent="0.25">
      <c r="B951" s="17" t="s">
        <v>1230</v>
      </c>
      <c r="C951" s="18" t="s">
        <v>6</v>
      </c>
      <c r="D951" s="18" t="s">
        <v>291</v>
      </c>
      <c r="F951" s="18" t="str">
        <f t="shared" si="29"/>
        <v xml:space="preserve"> -</v>
      </c>
      <c r="G951" s="18" t="str">
        <f t="shared" si="29"/>
        <v xml:space="preserve"> -</v>
      </c>
      <c r="H951" s="18" t="str">
        <f t="shared" si="29"/>
        <v>Lainnya</v>
      </c>
      <c r="I951" s="18" t="str">
        <f t="shared" si="29"/>
        <v xml:space="preserve"> -</v>
      </c>
    </row>
    <row r="952" spans="2:9" x14ac:dyDescent="0.25">
      <c r="B952" s="17" t="s">
        <v>1231</v>
      </c>
      <c r="C952" s="18" t="s">
        <v>290</v>
      </c>
      <c r="D952" s="18" t="s">
        <v>291</v>
      </c>
      <c r="F952" s="18" t="str">
        <f t="shared" si="29"/>
        <v xml:space="preserve"> -</v>
      </c>
      <c r="G952" s="18" t="str">
        <f t="shared" si="29"/>
        <v xml:space="preserve"> -</v>
      </c>
      <c r="H952" s="18" t="str">
        <f t="shared" si="29"/>
        <v>Jagung</v>
      </c>
      <c r="I952" s="18" t="str">
        <f t="shared" si="29"/>
        <v xml:space="preserve"> -</v>
      </c>
    </row>
    <row r="953" spans="2:9" x14ac:dyDescent="0.25">
      <c r="B953" s="17" t="s">
        <v>1232</v>
      </c>
      <c r="C953" s="18" t="s">
        <v>290</v>
      </c>
      <c r="D953" s="18" t="s">
        <v>290</v>
      </c>
      <c r="F953" s="18" t="str">
        <f t="shared" si="29"/>
        <v xml:space="preserve"> -</v>
      </c>
      <c r="G953" s="18" t="str">
        <f t="shared" si="29"/>
        <v xml:space="preserve"> - </v>
      </c>
      <c r="H953" s="18" t="str">
        <f t="shared" si="29"/>
        <v xml:space="preserve"> -</v>
      </c>
      <c r="I953" s="18" t="str">
        <f t="shared" si="29"/>
        <v xml:space="preserve"> -</v>
      </c>
    </row>
    <row r="954" spans="2:9" x14ac:dyDescent="0.25">
      <c r="B954" s="17" t="s">
        <v>1233</v>
      </c>
      <c r="C954" s="18" t="s">
        <v>291</v>
      </c>
      <c r="D954" s="18" t="s">
        <v>289</v>
      </c>
      <c r="F954" s="18" t="str">
        <f t="shared" si="29"/>
        <v>Kacang</v>
      </c>
      <c r="G954" s="18" t="str">
        <f t="shared" si="29"/>
        <v xml:space="preserve"> -</v>
      </c>
      <c r="H954" s="18" t="str">
        <f t="shared" si="29"/>
        <v xml:space="preserve"> -</v>
      </c>
      <c r="I954" s="18" t="str">
        <f t="shared" si="29"/>
        <v xml:space="preserve"> -</v>
      </c>
    </row>
    <row r="955" spans="2:9" x14ac:dyDescent="0.25">
      <c r="B955" s="17" t="s">
        <v>1234</v>
      </c>
      <c r="C955" s="18" t="s">
        <v>291</v>
      </c>
      <c r="D955" s="18" t="s">
        <v>289</v>
      </c>
      <c r="F955" s="18" t="str">
        <f t="shared" si="29"/>
        <v>Kacang</v>
      </c>
      <c r="G955" s="18" t="str">
        <f t="shared" si="29"/>
        <v xml:space="preserve"> -</v>
      </c>
      <c r="H955" s="18" t="str">
        <f t="shared" si="29"/>
        <v xml:space="preserve"> -</v>
      </c>
      <c r="I955" s="18" t="str">
        <f t="shared" si="29"/>
        <v xml:space="preserve"> -</v>
      </c>
    </row>
    <row r="956" spans="2:9" x14ac:dyDescent="0.25">
      <c r="B956" s="17" t="s">
        <v>1235</v>
      </c>
      <c r="C956" s="18" t="s">
        <v>6</v>
      </c>
      <c r="D956" s="18" t="s">
        <v>290</v>
      </c>
      <c r="F956" s="18" t="str">
        <f t="shared" si="29"/>
        <v xml:space="preserve"> -</v>
      </c>
      <c r="G956" s="18" t="str">
        <f t="shared" si="29"/>
        <v>Lainnya</v>
      </c>
      <c r="H956" s="18" t="str">
        <f t="shared" si="29"/>
        <v xml:space="preserve"> -</v>
      </c>
      <c r="I956" s="18" t="str">
        <f t="shared" si="29"/>
        <v xml:space="preserve"> -</v>
      </c>
    </row>
    <row r="957" spans="2:9" x14ac:dyDescent="0.25">
      <c r="B957" s="17" t="s">
        <v>1236</v>
      </c>
      <c r="C957" s="18" t="s">
        <v>290</v>
      </c>
      <c r="D957" s="18" t="s">
        <v>291</v>
      </c>
      <c r="F957" s="18" t="str">
        <f t="shared" si="29"/>
        <v xml:space="preserve"> -</v>
      </c>
      <c r="G957" s="18" t="str">
        <f t="shared" si="29"/>
        <v xml:space="preserve"> -</v>
      </c>
      <c r="H957" s="18" t="str">
        <f t="shared" si="29"/>
        <v>Jagung</v>
      </c>
      <c r="I957" s="18" t="str">
        <f t="shared" si="29"/>
        <v xml:space="preserve"> -</v>
      </c>
    </row>
    <row r="958" spans="2:9" x14ac:dyDescent="0.25">
      <c r="B958" s="17" t="s">
        <v>1237</v>
      </c>
      <c r="C958" s="18" t="s">
        <v>289</v>
      </c>
      <c r="D958" s="18" t="s">
        <v>6</v>
      </c>
      <c r="F958" s="18" t="str">
        <f t="shared" si="29"/>
        <v xml:space="preserve"> -</v>
      </c>
      <c r="G958" s="18" t="str">
        <f t="shared" si="29"/>
        <v xml:space="preserve"> -</v>
      </c>
      <c r="H958" s="18" t="str">
        <f t="shared" si="29"/>
        <v xml:space="preserve"> -</v>
      </c>
      <c r="I958" s="18" t="str">
        <f t="shared" si="29"/>
        <v>Padi</v>
      </c>
    </row>
    <row r="959" spans="2:9" x14ac:dyDescent="0.25">
      <c r="B959" s="17" t="s">
        <v>1238</v>
      </c>
      <c r="C959" s="18" t="s">
        <v>6</v>
      </c>
      <c r="D959" s="18" t="s">
        <v>290</v>
      </c>
      <c r="F959" s="18" t="str">
        <f t="shared" si="29"/>
        <v xml:space="preserve"> -</v>
      </c>
      <c r="G959" s="18" t="str">
        <f t="shared" si="29"/>
        <v>Lainnya</v>
      </c>
      <c r="H959" s="18" t="str">
        <f t="shared" si="29"/>
        <v xml:space="preserve"> -</v>
      </c>
      <c r="I959" s="18" t="str">
        <f t="shared" si="29"/>
        <v xml:space="preserve"> -</v>
      </c>
    </row>
    <row r="960" spans="2:9" x14ac:dyDescent="0.25">
      <c r="B960" s="17" t="s">
        <v>1239</v>
      </c>
      <c r="C960" s="18" t="s">
        <v>290</v>
      </c>
      <c r="D960" s="18" t="s">
        <v>289</v>
      </c>
      <c r="F960" s="18" t="str">
        <f t="shared" si="29"/>
        <v>Jagung</v>
      </c>
      <c r="G960" s="18" t="str">
        <f t="shared" si="29"/>
        <v xml:space="preserve"> -</v>
      </c>
      <c r="H960" s="18" t="str">
        <f t="shared" si="29"/>
        <v xml:space="preserve"> -</v>
      </c>
      <c r="I960" s="18" t="str">
        <f t="shared" si="29"/>
        <v xml:space="preserve"> -</v>
      </c>
    </row>
    <row r="961" spans="2:9" x14ac:dyDescent="0.25">
      <c r="B961" s="17" t="s">
        <v>1240</v>
      </c>
      <c r="C961" s="18" t="s">
        <v>290</v>
      </c>
      <c r="D961" s="18" t="s">
        <v>290</v>
      </c>
      <c r="F961" s="18" t="str">
        <f t="shared" si="29"/>
        <v xml:space="preserve"> -</v>
      </c>
      <c r="G961" s="18" t="str">
        <f t="shared" si="29"/>
        <v xml:space="preserve"> - </v>
      </c>
      <c r="H961" s="18" t="str">
        <f t="shared" si="29"/>
        <v xml:space="preserve"> -</v>
      </c>
      <c r="I961" s="18" t="str">
        <f t="shared" si="29"/>
        <v xml:space="preserve"> -</v>
      </c>
    </row>
    <row r="962" spans="2:9" x14ac:dyDescent="0.25">
      <c r="B962" s="17" t="s">
        <v>1241</v>
      </c>
      <c r="C962" s="18" t="s">
        <v>6</v>
      </c>
      <c r="D962" s="18" t="s">
        <v>289</v>
      </c>
      <c r="F962" s="18" t="str">
        <f t="shared" si="29"/>
        <v>Lainnya</v>
      </c>
      <c r="G962" s="18" t="str">
        <f t="shared" si="29"/>
        <v xml:space="preserve"> -</v>
      </c>
      <c r="H962" s="18" t="str">
        <f t="shared" si="29"/>
        <v xml:space="preserve"> -</v>
      </c>
      <c r="I962" s="18" t="str">
        <f t="shared" si="29"/>
        <v xml:space="preserve"> -</v>
      </c>
    </row>
    <row r="963" spans="2:9" x14ac:dyDescent="0.25">
      <c r="B963" s="17" t="s">
        <v>1242</v>
      </c>
      <c r="C963" s="18" t="s">
        <v>291</v>
      </c>
      <c r="D963" s="18" t="s">
        <v>289</v>
      </c>
      <c r="F963" s="18" t="str">
        <f t="shared" si="29"/>
        <v>Kacang</v>
      </c>
      <c r="G963" s="18" t="str">
        <f t="shared" si="29"/>
        <v xml:space="preserve"> -</v>
      </c>
      <c r="H963" s="18" t="str">
        <f t="shared" si="29"/>
        <v xml:space="preserve"> -</v>
      </c>
      <c r="I963" s="18" t="str">
        <f t="shared" si="29"/>
        <v xml:space="preserve"> -</v>
      </c>
    </row>
    <row r="964" spans="2:9" x14ac:dyDescent="0.25">
      <c r="B964" s="17" t="s">
        <v>1243</v>
      </c>
      <c r="C964" s="18" t="s">
        <v>290</v>
      </c>
      <c r="D964" s="18" t="s">
        <v>289</v>
      </c>
      <c r="F964" s="18" t="str">
        <f t="shared" si="29"/>
        <v>Jagung</v>
      </c>
      <c r="G964" s="18" t="str">
        <f t="shared" si="29"/>
        <v xml:space="preserve"> -</v>
      </c>
      <c r="H964" s="18" t="str">
        <f t="shared" si="29"/>
        <v xml:space="preserve"> -</v>
      </c>
      <c r="I964" s="18" t="str">
        <f t="shared" si="29"/>
        <v xml:space="preserve"> -</v>
      </c>
    </row>
    <row r="965" spans="2:9" x14ac:dyDescent="0.25">
      <c r="B965" s="17" t="s">
        <v>1244</v>
      </c>
      <c r="C965" s="18" t="s">
        <v>289</v>
      </c>
      <c r="D965" s="18" t="s">
        <v>290</v>
      </c>
      <c r="F965" s="18" t="str">
        <f t="shared" si="29"/>
        <v xml:space="preserve"> -</v>
      </c>
      <c r="G965" s="18" t="str">
        <f t="shared" si="29"/>
        <v>Padi</v>
      </c>
      <c r="H965" s="18" t="str">
        <f t="shared" si="29"/>
        <v xml:space="preserve"> -</v>
      </c>
      <c r="I965" s="18" t="str">
        <f t="shared" si="29"/>
        <v xml:space="preserve"> -</v>
      </c>
    </row>
    <row r="966" spans="2:9" x14ac:dyDescent="0.25">
      <c r="B966" s="17" t="s">
        <v>1245</v>
      </c>
      <c r="C966" s="18" t="s">
        <v>291</v>
      </c>
      <c r="D966" s="18" t="s">
        <v>290</v>
      </c>
      <c r="F966" s="18" t="str">
        <f t="shared" si="29"/>
        <v xml:space="preserve"> -</v>
      </c>
      <c r="G966" s="18" t="str">
        <f t="shared" si="29"/>
        <v>Kacang</v>
      </c>
      <c r="H966" s="18" t="str">
        <f t="shared" si="29"/>
        <v xml:space="preserve"> -</v>
      </c>
      <c r="I966" s="18" t="str">
        <f t="shared" si="29"/>
        <v xml:space="preserve"> -</v>
      </c>
    </row>
    <row r="967" spans="2:9" x14ac:dyDescent="0.25">
      <c r="B967" s="17" t="s">
        <v>1246</v>
      </c>
      <c r="C967" s="18" t="s">
        <v>289</v>
      </c>
      <c r="D967" s="18" t="s">
        <v>290</v>
      </c>
      <c r="F967" s="18" t="str">
        <f t="shared" si="29"/>
        <v xml:space="preserve"> -</v>
      </c>
      <c r="G967" s="18" t="str">
        <f t="shared" si="29"/>
        <v>Padi</v>
      </c>
      <c r="H967" s="18" t="str">
        <f t="shared" si="29"/>
        <v xml:space="preserve"> -</v>
      </c>
      <c r="I967" s="18" t="str">
        <f t="shared" si="29"/>
        <v xml:space="preserve"> -</v>
      </c>
    </row>
    <row r="968" spans="2:9" x14ac:dyDescent="0.25">
      <c r="B968" s="17" t="s">
        <v>1247</v>
      </c>
      <c r="C968" s="18" t="s">
        <v>291</v>
      </c>
      <c r="D968" s="18" t="s">
        <v>291</v>
      </c>
      <c r="F968" s="18" t="str">
        <f t="shared" si="29"/>
        <v xml:space="preserve"> -</v>
      </c>
      <c r="G968" s="18" t="str">
        <f t="shared" si="29"/>
        <v xml:space="preserve"> -</v>
      </c>
      <c r="H968" s="18" t="str">
        <f t="shared" si="29"/>
        <v xml:space="preserve"> - </v>
      </c>
      <c r="I968" s="18" t="str">
        <f t="shared" si="29"/>
        <v xml:space="preserve"> -</v>
      </c>
    </row>
    <row r="969" spans="2:9" x14ac:dyDescent="0.25">
      <c r="B969" s="17" t="s">
        <v>1248</v>
      </c>
      <c r="C969" s="18" t="s">
        <v>290</v>
      </c>
      <c r="D969" s="18" t="s">
        <v>290</v>
      </c>
      <c r="F969" s="18" t="str">
        <f t="shared" si="29"/>
        <v xml:space="preserve"> -</v>
      </c>
      <c r="G969" s="18" t="str">
        <f t="shared" si="29"/>
        <v xml:space="preserve"> - </v>
      </c>
      <c r="H969" s="18" t="str">
        <f t="shared" si="29"/>
        <v xml:space="preserve"> -</v>
      </c>
      <c r="I969" s="18" t="str">
        <f t="shared" si="29"/>
        <v xml:space="preserve"> -</v>
      </c>
    </row>
    <row r="970" spans="2:9" x14ac:dyDescent="0.25">
      <c r="B970" s="17" t="s">
        <v>1249</v>
      </c>
      <c r="C970" s="18" t="s">
        <v>291</v>
      </c>
      <c r="D970" s="18" t="s">
        <v>6</v>
      </c>
      <c r="F970" s="18" t="str">
        <f t="shared" si="29"/>
        <v xml:space="preserve"> -</v>
      </c>
      <c r="G970" s="18" t="str">
        <f t="shared" si="29"/>
        <v xml:space="preserve"> -</v>
      </c>
      <c r="H970" s="18" t="str">
        <f t="shared" si="29"/>
        <v xml:space="preserve"> -</v>
      </c>
      <c r="I970" s="18" t="str">
        <f t="shared" si="29"/>
        <v>Kacang</v>
      </c>
    </row>
    <row r="971" spans="2:9" x14ac:dyDescent="0.25">
      <c r="B971" s="17" t="s">
        <v>1250</v>
      </c>
      <c r="C971" s="18" t="s">
        <v>290</v>
      </c>
      <c r="D971" s="18" t="s">
        <v>290</v>
      </c>
      <c r="F971" s="18" t="str">
        <f t="shared" si="29"/>
        <v xml:space="preserve"> -</v>
      </c>
      <c r="G971" s="18" t="str">
        <f t="shared" si="29"/>
        <v xml:space="preserve"> - </v>
      </c>
      <c r="H971" s="18" t="str">
        <f t="shared" si="29"/>
        <v xml:space="preserve"> -</v>
      </c>
      <c r="I971" s="18" t="str">
        <f t="shared" si="29"/>
        <v xml:space="preserve"> -</v>
      </c>
    </row>
    <row r="972" spans="2:9" x14ac:dyDescent="0.25">
      <c r="B972" s="17" t="s">
        <v>1251</v>
      </c>
      <c r="C972" s="18" t="s">
        <v>291</v>
      </c>
      <c r="D972" s="18" t="s">
        <v>290</v>
      </c>
      <c r="F972" s="18" t="str">
        <f t="shared" si="29"/>
        <v xml:space="preserve"> -</v>
      </c>
      <c r="G972" s="18" t="str">
        <f t="shared" si="29"/>
        <v>Kacang</v>
      </c>
      <c r="H972" s="18" t="str">
        <f t="shared" si="29"/>
        <v xml:space="preserve"> -</v>
      </c>
      <c r="I972" s="18" t="str">
        <f t="shared" si="29"/>
        <v xml:space="preserve"> -</v>
      </c>
    </row>
    <row r="973" spans="2:9" x14ac:dyDescent="0.25">
      <c r="B973" s="17" t="s">
        <v>1252</v>
      </c>
      <c r="C973" s="18" t="s">
        <v>290</v>
      </c>
      <c r="D973" s="18" t="s">
        <v>289</v>
      </c>
      <c r="F973" s="18" t="str">
        <f t="shared" si="29"/>
        <v>Jagung</v>
      </c>
      <c r="G973" s="18" t="str">
        <f t="shared" si="29"/>
        <v xml:space="preserve"> -</v>
      </c>
      <c r="H973" s="18" t="str">
        <f t="shared" si="29"/>
        <v xml:space="preserve"> -</v>
      </c>
      <c r="I973" s="18" t="str">
        <f t="shared" si="29"/>
        <v xml:space="preserve"> -</v>
      </c>
    </row>
    <row r="974" spans="2:9" x14ac:dyDescent="0.25">
      <c r="B974" s="17" t="s">
        <v>1253</v>
      </c>
      <c r="C974" s="18" t="s">
        <v>291</v>
      </c>
      <c r="D974" s="18" t="s">
        <v>290</v>
      </c>
      <c r="F974" s="18" t="str">
        <f t="shared" si="29"/>
        <v xml:space="preserve"> -</v>
      </c>
      <c r="G974" s="18" t="str">
        <f t="shared" si="29"/>
        <v>Kacang</v>
      </c>
      <c r="H974" s="18" t="str">
        <f t="shared" si="29"/>
        <v xml:space="preserve"> -</v>
      </c>
      <c r="I974" s="18" t="str">
        <f t="shared" si="29"/>
        <v xml:space="preserve"> -</v>
      </c>
    </row>
    <row r="975" spans="2:9" x14ac:dyDescent="0.25">
      <c r="B975" s="17" t="s">
        <v>1254</v>
      </c>
      <c r="C975" s="18" t="s">
        <v>289</v>
      </c>
      <c r="D975" s="18" t="s">
        <v>289</v>
      </c>
      <c r="F975" s="18" t="str">
        <f t="shared" si="29"/>
        <v xml:space="preserve"> - </v>
      </c>
      <c r="G975" s="18" t="str">
        <f t="shared" si="29"/>
        <v xml:space="preserve"> -</v>
      </c>
      <c r="H975" s="18" t="str">
        <f t="shared" si="29"/>
        <v xml:space="preserve"> -</v>
      </c>
      <c r="I975" s="18" t="str">
        <f t="shared" si="29"/>
        <v xml:space="preserve"> -</v>
      </c>
    </row>
    <row r="976" spans="2:9" x14ac:dyDescent="0.25">
      <c r="B976" s="17" t="s">
        <v>1255</v>
      </c>
      <c r="C976" s="18" t="s">
        <v>291</v>
      </c>
      <c r="D976" s="18" t="s">
        <v>289</v>
      </c>
      <c r="F976" s="18" t="str">
        <f t="shared" si="29"/>
        <v>Kacang</v>
      </c>
      <c r="G976" s="18" t="str">
        <f t="shared" si="29"/>
        <v xml:space="preserve"> -</v>
      </c>
      <c r="H976" s="18" t="str">
        <f t="shared" si="29"/>
        <v xml:space="preserve"> -</v>
      </c>
      <c r="I976" s="18" t="str">
        <f t="shared" si="29"/>
        <v xml:space="preserve"> -</v>
      </c>
    </row>
    <row r="977" spans="2:9" x14ac:dyDescent="0.25">
      <c r="B977" s="17" t="s">
        <v>1256</v>
      </c>
      <c r="C977" s="18" t="s">
        <v>6</v>
      </c>
      <c r="D977" s="18" t="s">
        <v>290</v>
      </c>
      <c r="F977" s="18" t="str">
        <f t="shared" si="29"/>
        <v xml:space="preserve"> -</v>
      </c>
      <c r="G977" s="18" t="str">
        <f t="shared" si="29"/>
        <v>Lainnya</v>
      </c>
      <c r="H977" s="18" t="str">
        <f t="shared" si="29"/>
        <v xml:space="preserve"> -</v>
      </c>
      <c r="I977" s="18" t="str">
        <f t="shared" si="29"/>
        <v xml:space="preserve"> -</v>
      </c>
    </row>
    <row r="978" spans="2:9" x14ac:dyDescent="0.25">
      <c r="B978" s="17" t="s">
        <v>1257</v>
      </c>
      <c r="C978" s="18" t="s">
        <v>290</v>
      </c>
      <c r="D978" s="18" t="s">
        <v>290</v>
      </c>
      <c r="F978" s="18" t="str">
        <f t="shared" si="29"/>
        <v xml:space="preserve"> -</v>
      </c>
      <c r="G978" s="18" t="str">
        <f t="shared" si="29"/>
        <v xml:space="preserve"> - </v>
      </c>
      <c r="H978" s="18" t="str">
        <f t="shared" si="29"/>
        <v xml:space="preserve"> -</v>
      </c>
      <c r="I978" s="18" t="str">
        <f t="shared" si="29"/>
        <v xml:space="preserve"> -</v>
      </c>
    </row>
    <row r="979" spans="2:9" x14ac:dyDescent="0.25">
      <c r="B979" s="17" t="s">
        <v>1258</v>
      </c>
      <c r="C979" s="18" t="s">
        <v>291</v>
      </c>
      <c r="D979" s="18" t="s">
        <v>6</v>
      </c>
      <c r="F979" s="18" t="str">
        <f t="shared" si="29"/>
        <v xml:space="preserve"> -</v>
      </c>
      <c r="G979" s="18" t="str">
        <f t="shared" si="29"/>
        <v xml:space="preserve"> -</v>
      </c>
      <c r="H979" s="18" t="str">
        <f t="shared" si="29"/>
        <v xml:space="preserve"> -</v>
      </c>
      <c r="I979" s="18" t="str">
        <f t="shared" si="29"/>
        <v>Kacang</v>
      </c>
    </row>
    <row r="980" spans="2:9" x14ac:dyDescent="0.25">
      <c r="B980" s="17" t="s">
        <v>1259</v>
      </c>
      <c r="C980" s="18" t="s">
        <v>289</v>
      </c>
      <c r="D980" s="18" t="s">
        <v>290</v>
      </c>
      <c r="F980" s="18" t="str">
        <f t="shared" si="29"/>
        <v xml:space="preserve"> -</v>
      </c>
      <c r="G980" s="18" t="str">
        <f t="shared" si="29"/>
        <v>Padi</v>
      </c>
      <c r="H980" s="18" t="str">
        <f t="shared" si="29"/>
        <v xml:space="preserve"> -</v>
      </c>
      <c r="I980" s="18" t="str">
        <f t="shared" si="29"/>
        <v xml:space="preserve"> -</v>
      </c>
    </row>
    <row r="981" spans="2:9" x14ac:dyDescent="0.25">
      <c r="B981" s="17" t="s">
        <v>1260</v>
      </c>
      <c r="C981" s="18" t="s">
        <v>290</v>
      </c>
      <c r="D981" s="18" t="s">
        <v>290</v>
      </c>
      <c r="F981" s="18" t="str">
        <f t="shared" si="29"/>
        <v xml:space="preserve"> -</v>
      </c>
      <c r="G981" s="18" t="str">
        <f t="shared" si="29"/>
        <v xml:space="preserve"> - </v>
      </c>
      <c r="H981" s="18" t="str">
        <f t="shared" si="29"/>
        <v xml:space="preserve"> -</v>
      </c>
      <c r="I981" s="18" t="str">
        <f t="shared" si="29"/>
        <v xml:space="preserve"> -</v>
      </c>
    </row>
    <row r="982" spans="2:9" x14ac:dyDescent="0.25">
      <c r="B982" s="17" t="s">
        <v>1261</v>
      </c>
      <c r="C982" s="18" t="s">
        <v>291</v>
      </c>
      <c r="D982" s="18" t="s">
        <v>291</v>
      </c>
      <c r="F982" s="18" t="str">
        <f t="shared" si="29"/>
        <v xml:space="preserve"> -</v>
      </c>
      <c r="G982" s="18" t="str">
        <f t="shared" si="29"/>
        <v xml:space="preserve"> -</v>
      </c>
      <c r="H982" s="18" t="str">
        <f t="shared" si="29"/>
        <v xml:space="preserve"> - </v>
      </c>
      <c r="I982" s="18" t="str">
        <f t="shared" si="29"/>
        <v xml:space="preserve"> -</v>
      </c>
    </row>
    <row r="983" spans="2:9" x14ac:dyDescent="0.25">
      <c r="B983" s="17" t="s">
        <v>1262</v>
      </c>
      <c r="C983" s="18" t="s">
        <v>6</v>
      </c>
      <c r="D983" s="18" t="s">
        <v>291</v>
      </c>
      <c r="F983" s="18" t="str">
        <f t="shared" si="29"/>
        <v xml:space="preserve"> -</v>
      </c>
      <c r="G983" s="18" t="str">
        <f t="shared" si="29"/>
        <v xml:space="preserve"> -</v>
      </c>
      <c r="H983" s="18" t="str">
        <f t="shared" si="29"/>
        <v>Lainnya</v>
      </c>
      <c r="I983" s="18" t="str">
        <f t="shared" si="29"/>
        <v xml:space="preserve"> -</v>
      </c>
    </row>
    <row r="984" spans="2:9" x14ac:dyDescent="0.25">
      <c r="B984" s="17" t="s">
        <v>1263</v>
      </c>
      <c r="C984" s="18" t="s">
        <v>290</v>
      </c>
      <c r="D984" s="18" t="s">
        <v>6</v>
      </c>
      <c r="F984" s="18" t="str">
        <f t="shared" si="29"/>
        <v xml:space="preserve"> -</v>
      </c>
      <c r="G984" s="18" t="str">
        <f t="shared" si="29"/>
        <v xml:space="preserve"> -</v>
      </c>
      <c r="H984" s="18" t="str">
        <f t="shared" si="29"/>
        <v xml:space="preserve"> -</v>
      </c>
      <c r="I984" s="18" t="str">
        <f t="shared" si="29"/>
        <v>Jagung</v>
      </c>
    </row>
    <row r="985" spans="2:9" x14ac:dyDescent="0.25">
      <c r="B985" s="17" t="s">
        <v>1264</v>
      </c>
      <c r="C985" s="18" t="s">
        <v>6</v>
      </c>
      <c r="D985" s="18" t="s">
        <v>290</v>
      </c>
      <c r="F985" s="18" t="str">
        <f t="shared" si="29"/>
        <v xml:space="preserve"> -</v>
      </c>
      <c r="G985" s="18" t="str">
        <f t="shared" si="29"/>
        <v>Lainnya</v>
      </c>
      <c r="H985" s="18" t="str">
        <f t="shared" si="29"/>
        <v xml:space="preserve"> -</v>
      </c>
      <c r="I985" s="18" t="str">
        <f t="shared" si="29"/>
        <v xml:space="preserve"> -</v>
      </c>
    </row>
    <row r="986" spans="2:9" x14ac:dyDescent="0.25">
      <c r="B986" s="17" t="s">
        <v>1265</v>
      </c>
      <c r="C986" s="18" t="s">
        <v>291</v>
      </c>
      <c r="D986" s="18" t="s">
        <v>289</v>
      </c>
      <c r="F986" s="18" t="str">
        <f t="shared" si="29"/>
        <v>Kacang</v>
      </c>
      <c r="G986" s="18" t="str">
        <f t="shared" si="29"/>
        <v xml:space="preserve"> -</v>
      </c>
      <c r="H986" s="18" t="str">
        <f t="shared" si="29"/>
        <v xml:space="preserve"> -</v>
      </c>
      <c r="I986" s="18" t="str">
        <f t="shared" si="29"/>
        <v xml:space="preserve"> -</v>
      </c>
    </row>
    <row r="987" spans="2:9" x14ac:dyDescent="0.25">
      <c r="B987" s="17" t="s">
        <v>1266</v>
      </c>
      <c r="C987" s="18" t="s">
        <v>291</v>
      </c>
      <c r="D987" s="18" t="s">
        <v>6</v>
      </c>
      <c r="F987" s="18" t="str">
        <f t="shared" si="29"/>
        <v xml:space="preserve"> -</v>
      </c>
      <c r="G987" s="18" t="str">
        <f t="shared" si="29"/>
        <v xml:space="preserve"> -</v>
      </c>
      <c r="H987" s="18" t="str">
        <f t="shared" si="29"/>
        <v xml:space="preserve"> -</v>
      </c>
      <c r="I987" s="18" t="str">
        <f t="shared" si="29"/>
        <v>Kacang</v>
      </c>
    </row>
    <row r="988" spans="2:9" x14ac:dyDescent="0.25">
      <c r="B988" s="17" t="s">
        <v>1267</v>
      </c>
      <c r="C988" s="18" t="s">
        <v>291</v>
      </c>
      <c r="D988" s="18" t="s">
        <v>290</v>
      </c>
      <c r="F988" s="18" t="str">
        <f t="shared" si="29"/>
        <v xml:space="preserve"> -</v>
      </c>
      <c r="G988" s="18" t="str">
        <f t="shared" si="29"/>
        <v>Kacang</v>
      </c>
      <c r="H988" s="18" t="str">
        <f t="shared" si="29"/>
        <v xml:space="preserve"> -</v>
      </c>
      <c r="I988" s="18" t="str">
        <f t="shared" si="29"/>
        <v xml:space="preserve"> -</v>
      </c>
    </row>
    <row r="989" spans="2:9" x14ac:dyDescent="0.25">
      <c r="B989" s="17" t="s">
        <v>1268</v>
      </c>
      <c r="C989" s="18" t="s">
        <v>290</v>
      </c>
      <c r="D989" s="18" t="s">
        <v>290</v>
      </c>
      <c r="F989" s="18" t="str">
        <f t="shared" si="29"/>
        <v xml:space="preserve"> -</v>
      </c>
      <c r="G989" s="18" t="str">
        <f t="shared" si="29"/>
        <v xml:space="preserve"> - </v>
      </c>
      <c r="H989" s="18" t="str">
        <f t="shared" si="29"/>
        <v xml:space="preserve"> -</v>
      </c>
      <c r="I989" s="18" t="str">
        <f t="shared" si="29"/>
        <v xml:space="preserve"> -</v>
      </c>
    </row>
    <row r="990" spans="2:9" x14ac:dyDescent="0.25">
      <c r="B990" s="17" t="s">
        <v>1269</v>
      </c>
      <c r="C990" s="18" t="s">
        <v>289</v>
      </c>
      <c r="D990" s="18" t="s">
        <v>6</v>
      </c>
      <c r="F990" s="18" t="str">
        <f t="shared" si="29"/>
        <v xml:space="preserve"> -</v>
      </c>
      <c r="G990" s="18" t="str">
        <f t="shared" si="29"/>
        <v xml:space="preserve"> -</v>
      </c>
      <c r="H990" s="18" t="str">
        <f t="shared" si="29"/>
        <v xml:space="preserve"> -</v>
      </c>
      <c r="I990" s="18" t="str">
        <f t="shared" si="29"/>
        <v>Padi</v>
      </c>
    </row>
    <row r="991" spans="2:9" x14ac:dyDescent="0.25">
      <c r="B991" s="17" t="s">
        <v>1270</v>
      </c>
      <c r="C991" s="18" t="s">
        <v>289</v>
      </c>
      <c r="D991" s="18" t="s">
        <v>291</v>
      </c>
      <c r="F991" s="18" t="str">
        <f t="shared" si="29"/>
        <v xml:space="preserve"> -</v>
      </c>
      <c r="G991" s="18" t="str">
        <f t="shared" si="29"/>
        <v xml:space="preserve"> -</v>
      </c>
      <c r="H991" s="18" t="str">
        <f t="shared" si="29"/>
        <v>Padi</v>
      </c>
      <c r="I991" s="18" t="str">
        <f t="shared" si="29"/>
        <v xml:space="preserve"> -</v>
      </c>
    </row>
    <row r="992" spans="2:9" x14ac:dyDescent="0.25">
      <c r="B992" s="17" t="s">
        <v>1271</v>
      </c>
      <c r="C992" s="18" t="s">
        <v>291</v>
      </c>
      <c r="D992" s="18" t="s">
        <v>290</v>
      </c>
      <c r="F992" s="18" t="str">
        <f t="shared" si="29"/>
        <v xml:space="preserve"> -</v>
      </c>
      <c r="G992" s="18" t="str">
        <f t="shared" si="29"/>
        <v>Kacang</v>
      </c>
      <c r="H992" s="18" t="str">
        <f t="shared" si="29"/>
        <v xml:space="preserve"> -</v>
      </c>
      <c r="I992" s="18" t="str">
        <f t="shared" si="29"/>
        <v xml:space="preserve"> -</v>
      </c>
    </row>
    <row r="993" spans="2:9" x14ac:dyDescent="0.25">
      <c r="B993" s="17" t="s">
        <v>1272</v>
      </c>
      <c r="C993" s="18" t="s">
        <v>291</v>
      </c>
      <c r="D993" s="18" t="s">
        <v>289</v>
      </c>
      <c r="F993" s="18" t="str">
        <f t="shared" si="29"/>
        <v>Kacang</v>
      </c>
      <c r="G993" s="18" t="str">
        <f t="shared" si="29"/>
        <v xml:space="preserve"> -</v>
      </c>
      <c r="H993" s="18" t="str">
        <f t="shared" si="29"/>
        <v xml:space="preserve"> -</v>
      </c>
      <c r="I993" s="18" t="str">
        <f t="shared" si="29"/>
        <v xml:space="preserve"> -</v>
      </c>
    </row>
    <row r="994" spans="2:9" x14ac:dyDescent="0.25">
      <c r="B994" s="17" t="s">
        <v>1273</v>
      </c>
      <c r="C994" s="18" t="s">
        <v>290</v>
      </c>
      <c r="D994" s="18" t="s">
        <v>291</v>
      </c>
      <c r="F994" s="18" t="str">
        <f t="shared" si="29"/>
        <v xml:space="preserve"> -</v>
      </c>
      <c r="G994" s="18" t="str">
        <f t="shared" si="29"/>
        <v xml:space="preserve"> -</v>
      </c>
      <c r="H994" s="18" t="str">
        <f t="shared" si="29"/>
        <v>Jagung</v>
      </c>
      <c r="I994" s="18" t="str">
        <f t="shared" si="29"/>
        <v xml:space="preserve"> -</v>
      </c>
    </row>
    <row r="995" spans="2:9" x14ac:dyDescent="0.25">
      <c r="B995" s="17" t="s">
        <v>1274</v>
      </c>
      <c r="C995" s="18" t="s">
        <v>291</v>
      </c>
      <c r="D995" s="18" t="s">
        <v>289</v>
      </c>
      <c r="F995" s="18" t="str">
        <f t="shared" si="29"/>
        <v>Kacang</v>
      </c>
      <c r="G995" s="18" t="str">
        <f t="shared" si="29"/>
        <v xml:space="preserve"> -</v>
      </c>
      <c r="H995" s="18" t="str">
        <f t="shared" si="29"/>
        <v xml:space="preserve"> -</v>
      </c>
      <c r="I995" s="18" t="str">
        <f t="shared" si="29"/>
        <v xml:space="preserve"> -</v>
      </c>
    </row>
    <row r="996" spans="2:9" x14ac:dyDescent="0.25">
      <c r="B996" s="17" t="s">
        <v>1275</v>
      </c>
      <c r="C996" s="18" t="s">
        <v>291</v>
      </c>
      <c r="D996" s="18" t="s">
        <v>291</v>
      </c>
      <c r="F996" s="18" t="str">
        <f t="shared" si="29"/>
        <v xml:space="preserve"> -</v>
      </c>
      <c r="G996" s="18" t="str">
        <f t="shared" si="29"/>
        <v xml:space="preserve"> -</v>
      </c>
      <c r="H996" s="18" t="str">
        <f t="shared" si="29"/>
        <v xml:space="preserve"> - </v>
      </c>
      <c r="I996" s="18" t="str">
        <f t="shared" si="29"/>
        <v xml:space="preserve"> -</v>
      </c>
    </row>
    <row r="997" spans="2:9" x14ac:dyDescent="0.25">
      <c r="B997" s="17" t="s">
        <v>1276</v>
      </c>
      <c r="C997" s="18" t="s">
        <v>291</v>
      </c>
      <c r="D997" s="18" t="s">
        <v>290</v>
      </c>
      <c r="F997" s="18" t="str">
        <f t="shared" ref="F997:I1010" si="30">IF($D997&lt;&gt;F$11," -",IF(AND(F$11=$D997,F$11=$C997)," - ",$C997))</f>
        <v xml:space="preserve"> -</v>
      </c>
      <c r="G997" s="18" t="str">
        <f t="shared" si="30"/>
        <v>Kacang</v>
      </c>
      <c r="H997" s="18" t="str">
        <f t="shared" si="30"/>
        <v xml:space="preserve"> -</v>
      </c>
      <c r="I997" s="18" t="str">
        <f t="shared" si="30"/>
        <v xml:space="preserve"> -</v>
      </c>
    </row>
    <row r="998" spans="2:9" x14ac:dyDescent="0.25">
      <c r="B998" s="17" t="s">
        <v>1277</v>
      </c>
      <c r="C998" s="18" t="s">
        <v>290</v>
      </c>
      <c r="D998" s="18" t="s">
        <v>291</v>
      </c>
      <c r="F998" s="18" t="str">
        <f t="shared" si="30"/>
        <v xml:space="preserve"> -</v>
      </c>
      <c r="G998" s="18" t="str">
        <f t="shared" si="30"/>
        <v xml:space="preserve"> -</v>
      </c>
      <c r="H998" s="18" t="str">
        <f t="shared" si="30"/>
        <v>Jagung</v>
      </c>
      <c r="I998" s="18" t="str">
        <f t="shared" si="30"/>
        <v xml:space="preserve"> -</v>
      </c>
    </row>
    <row r="999" spans="2:9" x14ac:dyDescent="0.25">
      <c r="B999" s="17" t="s">
        <v>1278</v>
      </c>
      <c r="C999" s="18" t="s">
        <v>289</v>
      </c>
      <c r="D999" s="18" t="s">
        <v>290</v>
      </c>
      <c r="F999" s="18" t="str">
        <f t="shared" si="30"/>
        <v xml:space="preserve"> -</v>
      </c>
      <c r="G999" s="18" t="str">
        <f t="shared" si="30"/>
        <v>Padi</v>
      </c>
      <c r="H999" s="18" t="str">
        <f t="shared" si="30"/>
        <v xml:space="preserve"> -</v>
      </c>
      <c r="I999" s="18" t="str">
        <f t="shared" si="30"/>
        <v xml:space="preserve"> -</v>
      </c>
    </row>
    <row r="1000" spans="2:9" x14ac:dyDescent="0.25">
      <c r="B1000" s="17" t="s">
        <v>1279</v>
      </c>
      <c r="C1000" s="18" t="s">
        <v>290</v>
      </c>
      <c r="D1000" s="18" t="s">
        <v>291</v>
      </c>
      <c r="F1000" s="18" t="str">
        <f t="shared" si="30"/>
        <v xml:space="preserve"> -</v>
      </c>
      <c r="G1000" s="18" t="str">
        <f t="shared" si="30"/>
        <v xml:space="preserve"> -</v>
      </c>
      <c r="H1000" s="18" t="str">
        <f t="shared" si="30"/>
        <v>Jagung</v>
      </c>
      <c r="I1000" s="18" t="str">
        <f t="shared" si="30"/>
        <v xml:space="preserve"> -</v>
      </c>
    </row>
    <row r="1001" spans="2:9" x14ac:dyDescent="0.25">
      <c r="B1001" s="17" t="s">
        <v>1280</v>
      </c>
      <c r="C1001" s="18" t="s">
        <v>289</v>
      </c>
      <c r="D1001" s="18" t="s">
        <v>290</v>
      </c>
      <c r="F1001" s="18" t="str">
        <f t="shared" si="30"/>
        <v xml:space="preserve"> -</v>
      </c>
      <c r="G1001" s="18" t="str">
        <f t="shared" si="30"/>
        <v>Padi</v>
      </c>
      <c r="H1001" s="18" t="str">
        <f t="shared" si="30"/>
        <v xml:space="preserve"> -</v>
      </c>
      <c r="I1001" s="18" t="str">
        <f t="shared" si="30"/>
        <v xml:space="preserve"> -</v>
      </c>
    </row>
    <row r="1002" spans="2:9" x14ac:dyDescent="0.25">
      <c r="B1002" s="17" t="s">
        <v>1281</v>
      </c>
      <c r="C1002" s="18" t="s">
        <v>290</v>
      </c>
      <c r="D1002" s="18" t="s">
        <v>291</v>
      </c>
      <c r="F1002" s="18" t="str">
        <f t="shared" si="30"/>
        <v xml:space="preserve"> -</v>
      </c>
      <c r="G1002" s="18" t="str">
        <f t="shared" si="30"/>
        <v xml:space="preserve"> -</v>
      </c>
      <c r="H1002" s="18" t="str">
        <f t="shared" si="30"/>
        <v>Jagung</v>
      </c>
      <c r="I1002" s="18" t="str">
        <f t="shared" si="30"/>
        <v xml:space="preserve"> -</v>
      </c>
    </row>
    <row r="1003" spans="2:9" x14ac:dyDescent="0.25">
      <c r="B1003" s="17" t="s">
        <v>1282</v>
      </c>
      <c r="C1003" s="18" t="s">
        <v>291</v>
      </c>
      <c r="D1003" s="18" t="s">
        <v>289</v>
      </c>
      <c r="F1003" s="18" t="str">
        <f t="shared" si="30"/>
        <v>Kacang</v>
      </c>
      <c r="G1003" s="18" t="str">
        <f t="shared" si="30"/>
        <v xml:space="preserve"> -</v>
      </c>
      <c r="H1003" s="18" t="str">
        <f t="shared" si="30"/>
        <v xml:space="preserve"> -</v>
      </c>
      <c r="I1003" s="18" t="str">
        <f t="shared" si="30"/>
        <v xml:space="preserve"> -</v>
      </c>
    </row>
    <row r="1004" spans="2:9" x14ac:dyDescent="0.25">
      <c r="B1004" s="17" t="s">
        <v>1283</v>
      </c>
      <c r="C1004" s="18" t="s">
        <v>6</v>
      </c>
      <c r="D1004" s="18" t="s">
        <v>291</v>
      </c>
      <c r="F1004" s="18" t="str">
        <f t="shared" si="30"/>
        <v xml:space="preserve"> -</v>
      </c>
      <c r="G1004" s="18" t="str">
        <f t="shared" si="30"/>
        <v xml:space="preserve"> -</v>
      </c>
      <c r="H1004" s="18" t="str">
        <f t="shared" si="30"/>
        <v>Lainnya</v>
      </c>
      <c r="I1004" s="18" t="str">
        <f t="shared" si="30"/>
        <v xml:space="preserve"> -</v>
      </c>
    </row>
    <row r="1005" spans="2:9" x14ac:dyDescent="0.25">
      <c r="B1005" s="17" t="s">
        <v>1284</v>
      </c>
      <c r="C1005" s="18" t="s">
        <v>6</v>
      </c>
      <c r="D1005" s="18" t="s">
        <v>6</v>
      </c>
      <c r="F1005" s="18" t="str">
        <f t="shared" si="30"/>
        <v xml:space="preserve"> -</v>
      </c>
      <c r="G1005" s="18" t="str">
        <f t="shared" si="30"/>
        <v xml:space="preserve"> -</v>
      </c>
      <c r="H1005" s="18" t="str">
        <f t="shared" si="30"/>
        <v xml:space="preserve"> -</v>
      </c>
      <c r="I1005" s="18" t="str">
        <f t="shared" si="30"/>
        <v xml:space="preserve"> - </v>
      </c>
    </row>
    <row r="1006" spans="2:9" x14ac:dyDescent="0.25">
      <c r="B1006" s="17" t="s">
        <v>1285</v>
      </c>
      <c r="C1006" s="18" t="s">
        <v>290</v>
      </c>
      <c r="D1006" s="18" t="s">
        <v>290</v>
      </c>
      <c r="F1006" s="18" t="str">
        <f t="shared" si="30"/>
        <v xml:space="preserve"> -</v>
      </c>
      <c r="G1006" s="18" t="str">
        <f t="shared" si="30"/>
        <v xml:space="preserve"> - </v>
      </c>
      <c r="H1006" s="18" t="str">
        <f t="shared" si="30"/>
        <v xml:space="preserve"> -</v>
      </c>
      <c r="I1006" s="18" t="str">
        <f t="shared" si="30"/>
        <v xml:space="preserve"> -</v>
      </c>
    </row>
    <row r="1007" spans="2:9" x14ac:dyDescent="0.25">
      <c r="B1007" s="17" t="s">
        <v>1286</v>
      </c>
      <c r="C1007" s="18" t="s">
        <v>289</v>
      </c>
      <c r="D1007" s="18" t="s">
        <v>291</v>
      </c>
      <c r="F1007" s="18" t="str">
        <f t="shared" si="30"/>
        <v xml:space="preserve"> -</v>
      </c>
      <c r="G1007" s="18" t="str">
        <f t="shared" si="30"/>
        <v xml:space="preserve"> -</v>
      </c>
      <c r="H1007" s="18" t="str">
        <f t="shared" si="30"/>
        <v>Padi</v>
      </c>
      <c r="I1007" s="18" t="str">
        <f t="shared" si="30"/>
        <v xml:space="preserve"> -</v>
      </c>
    </row>
    <row r="1008" spans="2:9" x14ac:dyDescent="0.25">
      <c r="B1008" s="17" t="s">
        <v>1287</v>
      </c>
      <c r="C1008" s="18" t="s">
        <v>291</v>
      </c>
      <c r="D1008" s="18" t="s">
        <v>289</v>
      </c>
      <c r="F1008" s="18" t="str">
        <f t="shared" si="30"/>
        <v>Kacang</v>
      </c>
      <c r="G1008" s="18" t="str">
        <f t="shared" si="30"/>
        <v xml:space="preserve"> -</v>
      </c>
      <c r="H1008" s="18" t="str">
        <f t="shared" si="30"/>
        <v xml:space="preserve"> -</v>
      </c>
      <c r="I1008" s="18" t="str">
        <f t="shared" si="30"/>
        <v xml:space="preserve"> -</v>
      </c>
    </row>
    <row r="1009" spans="2:9" x14ac:dyDescent="0.25">
      <c r="B1009" s="17" t="s">
        <v>1288</v>
      </c>
      <c r="C1009" s="18" t="s">
        <v>291</v>
      </c>
      <c r="D1009" s="18" t="s">
        <v>290</v>
      </c>
      <c r="F1009" s="18" t="str">
        <f t="shared" si="30"/>
        <v xml:space="preserve"> -</v>
      </c>
      <c r="G1009" s="18" t="str">
        <f t="shared" si="30"/>
        <v>Kacang</v>
      </c>
      <c r="H1009" s="18" t="str">
        <f t="shared" si="30"/>
        <v xml:space="preserve"> -</v>
      </c>
      <c r="I1009" s="18" t="str">
        <f t="shared" si="30"/>
        <v xml:space="preserve"> -</v>
      </c>
    </row>
    <row r="1010" spans="2:9" x14ac:dyDescent="0.25">
      <c r="B1010" s="17" t="s">
        <v>1289</v>
      </c>
      <c r="C1010" s="18" t="s">
        <v>289</v>
      </c>
      <c r="D1010" s="18" t="s">
        <v>291</v>
      </c>
      <c r="F1010" s="18" t="str">
        <f t="shared" si="30"/>
        <v xml:space="preserve"> -</v>
      </c>
      <c r="G1010" s="18" t="str">
        <f t="shared" si="30"/>
        <v xml:space="preserve"> -</v>
      </c>
      <c r="H1010" s="18" t="str">
        <f t="shared" si="30"/>
        <v>Padi</v>
      </c>
      <c r="I1010" s="18" t="str">
        <f t="shared" si="30"/>
        <v xml:space="preserve"> -</v>
      </c>
    </row>
    <row r="1011" spans="2:9" x14ac:dyDescent="0.25">
      <c r="B1011" s="17" t="s">
        <v>1290</v>
      </c>
      <c r="C1011" s="18" t="s">
        <v>289</v>
      </c>
      <c r="D1011" s="18" t="s">
        <v>6</v>
      </c>
      <c r="F1011" s="18" t="str">
        <f t="shared" si="18"/>
        <v xml:space="preserve"> -</v>
      </c>
      <c r="G1011" s="18" t="str">
        <f t="shared" si="18"/>
        <v xml:space="preserve"> -</v>
      </c>
      <c r="H1011" s="18" t="str">
        <f t="shared" si="18"/>
        <v xml:space="preserve"> -</v>
      </c>
      <c r="I1011" s="18" t="str">
        <f t="shared" si="18"/>
        <v>Padi</v>
      </c>
    </row>
    <row r="1012" spans="2:9" x14ac:dyDescent="0.25">
      <c r="B1012" s="17" t="s">
        <v>1291</v>
      </c>
      <c r="C1012" s="18" t="s">
        <v>291</v>
      </c>
      <c r="D1012" s="18" t="s">
        <v>290</v>
      </c>
      <c r="F1012" s="18" t="str">
        <f t="shared" si="18"/>
        <v xml:space="preserve"> -</v>
      </c>
      <c r="G1012" s="18" t="str">
        <f t="shared" si="18"/>
        <v>Kacang</v>
      </c>
      <c r="H1012" s="18" t="str">
        <f t="shared" si="18"/>
        <v xml:space="preserve"> -</v>
      </c>
      <c r="I1012" s="18" t="str">
        <f t="shared" si="18"/>
        <v xml:space="preserve"> -</v>
      </c>
    </row>
    <row r="1013" spans="2:9" ht="19.5" customHeight="1" x14ac:dyDescent="0.25"/>
  </sheetData>
  <mergeCells count="22">
    <mergeCell ref="B3:C3"/>
    <mergeCell ref="B10:D10"/>
    <mergeCell ref="F10:I10"/>
    <mergeCell ref="C11:D11"/>
    <mergeCell ref="F12:I12"/>
    <mergeCell ref="Q12:Q13"/>
    <mergeCell ref="T12:U12"/>
    <mergeCell ref="AF12:AI12"/>
    <mergeCell ref="AK12:AK13"/>
    <mergeCell ref="AM19:AR22"/>
    <mergeCell ref="K21:Q23"/>
    <mergeCell ref="AM23:AR26"/>
    <mergeCell ref="K24:Q26"/>
    <mergeCell ref="M12:P12"/>
    <mergeCell ref="K42:Q44"/>
    <mergeCell ref="K45:Q47"/>
    <mergeCell ref="AM27:AR30"/>
    <mergeCell ref="K28:Q30"/>
    <mergeCell ref="K31:Q33"/>
    <mergeCell ref="AM31:AR34"/>
    <mergeCell ref="K35:Q37"/>
    <mergeCell ref="K38:Q40"/>
  </mergeCells>
  <conditionalFormatting sqref="B679:B1012 C911:C1012 B13:D258 B259:C678 D682:D1012 D300:D389 F13:I1012">
    <cfRule type="notContainsBlanks" dxfId="9" priority="9">
      <formula>LEN(TRIM(B13))&gt;0</formula>
    </cfRule>
  </conditionalFormatting>
  <conditionalFormatting sqref="C679:C910">
    <cfRule type="notContainsBlanks" dxfId="8" priority="7">
      <formula>LEN(TRIM(C679))&gt;0</formula>
    </cfRule>
  </conditionalFormatting>
  <conditionalFormatting sqref="D259:D299">
    <cfRule type="notContainsBlanks" dxfId="7" priority="6">
      <formula>LEN(TRIM(D259))&gt;0</formula>
    </cfRule>
  </conditionalFormatting>
  <conditionalFormatting sqref="D390:D519">
    <cfRule type="notContainsBlanks" dxfId="6" priority="1">
      <formula>LEN(TRIM(D390))&gt;0</formula>
    </cfRule>
  </conditionalFormatting>
  <conditionalFormatting sqref="D520:D681">
    <cfRule type="notContainsBlanks" dxfId="5" priority="4">
      <formula>LEN(TRIM(D520))&gt;0</formula>
    </cfRule>
  </conditionalFormatting>
  <dataValidations count="1">
    <dataValidation type="list" allowBlank="1" showInputMessage="1" showErrorMessage="1" sqref="C13:D1012">
      <formula1>$D$4:$D$7</formula1>
    </dataValidation>
  </dataValidations>
  <pageMargins left="0.7" right="0.7" top="0.75" bottom="0.75" header="0.3" footer="0.3"/>
  <ignoredErrors>
    <ignoredError sqref="AH14:AH17" formula="1"/>
  </ignoredErrors>
  <drawing r:id="rId1"/>
  <legacyDrawing r:id="rId2"/>
  <mc:AlternateContent xmlns:mc="http://schemas.openxmlformats.org/markup-compatibility/2006">
    <mc:Choice Requires="x14">
      <controls>
        <mc:AlternateContent xmlns:mc="http://schemas.openxmlformats.org/markup-compatibility/2006">
          <mc:Choice Requires="x14">
            <control shapeId="8193" r:id="rId3" name="Scroll Bar 1">
              <controlPr defaultSize="0" autoPict="0">
                <anchor moveWithCells="1">
                  <from>
                    <xdr:col>47</xdr:col>
                    <xdr:colOff>619125</xdr:colOff>
                    <xdr:row>11</xdr:row>
                    <xdr:rowOff>28575</xdr:rowOff>
                  </from>
                  <to>
                    <xdr:col>48</xdr:col>
                    <xdr:colOff>381000</xdr:colOff>
                    <xdr:row>11</xdr:row>
                    <xdr:rowOff>190500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Y1013"/>
  <sheetViews>
    <sheetView showGridLines="0" topLeftCell="AI10" zoomScaleNormal="100" workbookViewId="0">
      <selection activeCell="AV20" sqref="AV20"/>
    </sheetView>
  </sheetViews>
  <sheetFormatPr defaultRowHeight="15" x14ac:dyDescent="0.25"/>
  <cols>
    <col min="1" max="1" width="5.85546875" style="1" customWidth="1"/>
    <col min="2" max="2" width="13" style="1" customWidth="1"/>
    <col min="3" max="4" width="15.42578125" style="1" customWidth="1"/>
    <col min="5" max="5" width="4" style="1" customWidth="1"/>
    <col min="6" max="9" width="11.7109375" style="1" customWidth="1"/>
    <col min="10" max="10" width="5.85546875" style="1" customWidth="1"/>
    <col min="11" max="11" width="11" style="1" customWidth="1"/>
    <col min="12" max="12" width="11.85546875" style="1" customWidth="1"/>
    <col min="13" max="17" width="11" style="1" customWidth="1"/>
    <col min="18" max="18" width="5.85546875" style="1" customWidth="1"/>
    <col min="19" max="19" width="11.140625" style="1" customWidth="1"/>
    <col min="20" max="20" width="6.28515625" style="1" customWidth="1"/>
    <col min="21" max="21" width="10.7109375" style="1" customWidth="1"/>
    <col min="22" max="22" width="34.7109375" style="1" customWidth="1"/>
    <col min="23" max="23" width="5.85546875" style="1" customWidth="1"/>
    <col min="24" max="24" width="11.140625" style="1" customWidth="1"/>
    <col min="25" max="28" width="9.42578125" style="1" bestFit="1" customWidth="1"/>
    <col min="29" max="29" width="9.140625" style="1"/>
    <col min="30" max="30" width="5.85546875" style="1" customWidth="1"/>
    <col min="31" max="31" width="11.140625" style="1" customWidth="1"/>
    <col min="32" max="32" width="6.140625" style="1" customWidth="1"/>
    <col min="33" max="33" width="10.42578125" style="1" customWidth="1"/>
    <col min="34" max="34" width="6.140625" style="1" customWidth="1"/>
    <col min="35" max="36" width="10.42578125" style="1" customWidth="1"/>
    <col min="37" max="37" width="22.28515625" style="1" customWidth="1"/>
    <col min="38" max="38" width="5.85546875" style="1" customWidth="1"/>
    <col min="39" max="44" width="11.7109375" style="1" customWidth="1"/>
    <col min="45" max="45" width="5.85546875" style="1" customWidth="1"/>
    <col min="46" max="50" width="10.85546875" style="1" customWidth="1"/>
    <col min="51" max="51" width="9.140625" style="1"/>
    <col min="52" max="52" width="10.7109375" style="1" customWidth="1"/>
    <col min="53" max="16384" width="9.140625" style="1"/>
  </cols>
  <sheetData>
    <row r="1" spans="2:51" ht="19.5" customHeight="1" x14ac:dyDescent="0.25"/>
    <row r="2" spans="2:51" ht="18.75" x14ac:dyDescent="0.25">
      <c r="B2" s="2" t="s">
        <v>1297</v>
      </c>
    </row>
    <row r="3" spans="2:51" x14ac:dyDescent="0.25">
      <c r="B3" s="116" t="s">
        <v>288</v>
      </c>
      <c r="C3" s="116"/>
      <c r="D3" s="3" t="s">
        <v>2</v>
      </c>
    </row>
    <row r="4" spans="2:51" x14ac:dyDescent="0.25">
      <c r="D4" s="4" t="s">
        <v>289</v>
      </c>
    </row>
    <row r="5" spans="2:51" x14ac:dyDescent="0.25">
      <c r="D5" s="4" t="s">
        <v>290</v>
      </c>
    </row>
    <row r="6" spans="2:51" x14ac:dyDescent="0.25">
      <c r="D6" s="4" t="s">
        <v>291</v>
      </c>
    </row>
    <row r="7" spans="2:51" x14ac:dyDescent="0.25">
      <c r="D7" s="4" t="s">
        <v>6</v>
      </c>
    </row>
    <row r="8" spans="2:51" x14ac:dyDescent="0.25">
      <c r="D8" s="5"/>
      <c r="H8" s="85"/>
    </row>
    <row r="9" spans="2:51" ht="15.75" x14ac:dyDescent="0.25">
      <c r="B9" s="6" t="s">
        <v>7</v>
      </c>
      <c r="F9" s="7" t="s">
        <v>1294</v>
      </c>
    </row>
    <row r="10" spans="2:51" x14ac:dyDescent="0.25">
      <c r="B10" s="117" t="s">
        <v>9</v>
      </c>
      <c r="C10" s="117"/>
      <c r="D10" s="117"/>
      <c r="F10" s="118" t="s">
        <v>1292</v>
      </c>
      <c r="G10" s="118"/>
      <c r="H10" s="118"/>
      <c r="I10" s="118"/>
      <c r="AK10" s="72"/>
    </row>
    <row r="11" spans="2:51" ht="15.75" x14ac:dyDescent="0.25">
      <c r="B11" s="8" t="s">
        <v>11</v>
      </c>
      <c r="C11" s="119" t="str">
        <f>B3</f>
        <v>Partai Politik (Parpol)</v>
      </c>
      <c r="D11" s="120"/>
      <c r="F11" s="9" t="str">
        <f>D4</f>
        <v>Padi</v>
      </c>
      <c r="G11" s="10" t="str">
        <f>D5</f>
        <v>Jagung</v>
      </c>
      <c r="H11" s="10" t="str">
        <f>D6</f>
        <v>Kacang</v>
      </c>
      <c r="I11" s="9" t="str">
        <f>D7</f>
        <v>Lainnya</v>
      </c>
      <c r="K11" s="6" t="s">
        <v>1295</v>
      </c>
      <c r="S11" s="11" t="s">
        <v>1298</v>
      </c>
      <c r="T11" s="11"/>
      <c r="X11" s="11" t="s">
        <v>1299</v>
      </c>
      <c r="AE11" s="11" t="s">
        <v>1300</v>
      </c>
      <c r="AF11" s="11"/>
      <c r="AM11" s="11" t="s">
        <v>16</v>
      </c>
    </row>
    <row r="12" spans="2:51" ht="17.25" customHeight="1" x14ac:dyDescent="0.25">
      <c r="B12" s="8" t="s">
        <v>17</v>
      </c>
      <c r="C12" s="12" t="s">
        <v>18</v>
      </c>
      <c r="D12" s="71" t="s">
        <v>19</v>
      </c>
      <c r="F12" s="121" t="s">
        <v>1293</v>
      </c>
      <c r="G12" s="121"/>
      <c r="H12" s="121"/>
      <c r="I12" s="121"/>
      <c r="K12" s="14" t="s">
        <v>1296</v>
      </c>
      <c r="L12" s="15" t="s">
        <v>22</v>
      </c>
      <c r="M12" s="124" t="s">
        <v>23</v>
      </c>
      <c r="N12" s="124"/>
      <c r="O12" s="124"/>
      <c r="P12" s="124"/>
      <c r="Q12" s="125" t="s">
        <v>24</v>
      </c>
      <c r="S12" s="16" t="s">
        <v>21</v>
      </c>
      <c r="T12" s="126" t="s">
        <v>1303</v>
      </c>
      <c r="U12" s="127"/>
      <c r="X12" s="14" t="s">
        <v>26</v>
      </c>
      <c r="Y12" s="15">
        <f>S13</f>
        <v>0</v>
      </c>
      <c r="Z12" s="15">
        <f>S14</f>
        <v>0</v>
      </c>
      <c r="AA12" s="15">
        <f>S15</f>
        <v>0</v>
      </c>
      <c r="AB12" s="15">
        <f>S16</f>
        <v>0</v>
      </c>
      <c r="AC12" s="14" t="s">
        <v>27</v>
      </c>
      <c r="AE12" s="73"/>
      <c r="AF12" s="128" t="s">
        <v>1302</v>
      </c>
      <c r="AG12" s="124"/>
      <c r="AH12" s="124"/>
      <c r="AI12" s="129"/>
      <c r="AJ12" s="74"/>
      <c r="AK12" s="122" t="s">
        <v>30</v>
      </c>
      <c r="AM12" s="14" t="s">
        <v>26</v>
      </c>
      <c r="AN12" s="15">
        <f>Y12</f>
        <v>0</v>
      </c>
      <c r="AO12" s="15">
        <f>Z12</f>
        <v>0</v>
      </c>
      <c r="AP12" s="15">
        <f>AA12</f>
        <v>0</v>
      </c>
      <c r="AQ12" s="15">
        <f>AB12</f>
        <v>0</v>
      </c>
      <c r="AR12" s="14" t="s">
        <v>27</v>
      </c>
      <c r="AS12" s="81">
        <v>3</v>
      </c>
      <c r="AT12" s="84" t="s">
        <v>1301</v>
      </c>
      <c r="AU12" s="75"/>
      <c r="AV12" s="75"/>
      <c r="AW12" s="76"/>
      <c r="AX12" s="77"/>
    </row>
    <row r="13" spans="2:51" ht="15" customHeight="1" x14ac:dyDescent="0.25">
      <c r="B13" s="17" t="s">
        <v>292</v>
      </c>
      <c r="C13" s="18" t="s">
        <v>289</v>
      </c>
      <c r="D13" s="18" t="s">
        <v>290</v>
      </c>
      <c r="F13" s="18"/>
      <c r="G13" s="18"/>
      <c r="H13" s="18"/>
      <c r="I13" s="18"/>
      <c r="K13" s="14" t="s">
        <v>18</v>
      </c>
      <c r="L13" s="19" t="s">
        <v>19</v>
      </c>
      <c r="M13" s="14"/>
      <c r="N13" s="15"/>
      <c r="O13" s="15"/>
      <c r="P13" s="14"/>
      <c r="Q13" s="125"/>
      <c r="S13" s="20"/>
      <c r="T13" s="21"/>
      <c r="U13" s="22"/>
      <c r="X13" s="23"/>
      <c r="Y13" s="39"/>
      <c r="Z13" s="39"/>
      <c r="AA13" s="39"/>
      <c r="AB13" s="39"/>
      <c r="AC13" s="39"/>
      <c r="AE13" s="69" t="s">
        <v>21</v>
      </c>
      <c r="AF13" s="24" t="s">
        <v>32</v>
      </c>
      <c r="AG13" s="25"/>
      <c r="AH13" s="24" t="s">
        <v>33</v>
      </c>
      <c r="AI13" s="25"/>
      <c r="AJ13" s="70" t="s">
        <v>29</v>
      </c>
      <c r="AK13" s="123"/>
      <c r="AL13" s="1">
        <v>1</v>
      </c>
      <c r="AM13" s="26"/>
      <c r="AN13" s="22"/>
      <c r="AO13" s="22"/>
      <c r="AP13" s="22"/>
      <c r="AQ13" s="22"/>
      <c r="AR13" s="22"/>
      <c r="AT13" s="14" t="s">
        <v>26</v>
      </c>
      <c r="AU13" s="15">
        <f>AN12</f>
        <v>0</v>
      </c>
      <c r="AV13" s="15">
        <f t="shared" ref="AV13:AX13" si="0">AO12</f>
        <v>0</v>
      </c>
      <c r="AW13" s="15">
        <f t="shared" si="0"/>
        <v>0</v>
      </c>
      <c r="AX13" s="80">
        <f t="shared" si="0"/>
        <v>0</v>
      </c>
    </row>
    <row r="14" spans="2:51" x14ac:dyDescent="0.25">
      <c r="B14" s="17" t="s">
        <v>293</v>
      </c>
      <c r="C14" s="18" t="s">
        <v>290</v>
      </c>
      <c r="D14" s="18" t="s">
        <v>6</v>
      </c>
      <c r="F14" s="18"/>
      <c r="G14" s="18"/>
      <c r="H14" s="18"/>
      <c r="I14" s="18"/>
      <c r="K14" s="26"/>
      <c r="L14" s="27"/>
      <c r="M14" s="28"/>
      <c r="N14" s="28"/>
      <c r="O14" s="28"/>
      <c r="P14" s="28"/>
      <c r="Q14" s="29"/>
      <c r="S14" s="30"/>
      <c r="T14" s="31"/>
      <c r="U14" s="32"/>
      <c r="X14" s="23"/>
      <c r="Y14" s="39"/>
      <c r="Z14" s="39"/>
      <c r="AA14" s="39"/>
      <c r="AB14" s="39"/>
      <c r="AC14" s="39"/>
      <c r="AE14" s="20"/>
      <c r="AF14" s="21"/>
      <c r="AG14" s="22"/>
      <c r="AH14" s="33"/>
      <c r="AI14" s="22"/>
      <c r="AJ14" s="34"/>
      <c r="AK14" s="35"/>
      <c r="AL14" s="1">
        <v>2</v>
      </c>
      <c r="AM14" s="23"/>
      <c r="AN14" s="32"/>
      <c r="AO14" s="32"/>
      <c r="AP14" s="32"/>
      <c r="AQ14" s="32"/>
      <c r="AR14" s="32"/>
      <c r="AT14" s="78"/>
      <c r="AU14" s="79"/>
      <c r="AV14" s="79"/>
      <c r="AW14" s="79"/>
      <c r="AX14" s="79"/>
      <c r="AY14" s="82">
        <f>VLOOKUP(AS12,AL13:AR16,AS12+2)</f>
        <v>0</v>
      </c>
    </row>
    <row r="15" spans="2:51" x14ac:dyDescent="0.25">
      <c r="B15" s="17" t="s">
        <v>294</v>
      </c>
      <c r="C15" s="18" t="s">
        <v>291</v>
      </c>
      <c r="D15" s="18" t="s">
        <v>291</v>
      </c>
      <c r="F15" s="18"/>
      <c r="G15" s="18"/>
      <c r="H15" s="18"/>
      <c r="I15" s="18"/>
      <c r="K15" s="23"/>
      <c r="L15" s="36"/>
      <c r="M15" s="37"/>
      <c r="N15" s="37"/>
      <c r="O15" s="37"/>
      <c r="P15" s="38"/>
      <c r="Q15" s="39"/>
      <c r="S15" s="30"/>
      <c r="T15" s="31"/>
      <c r="U15" s="32"/>
      <c r="X15" s="23"/>
      <c r="Y15" s="39"/>
      <c r="Z15" s="39"/>
      <c r="AA15" s="39"/>
      <c r="AB15" s="39"/>
      <c r="AC15" s="39"/>
      <c r="AE15" s="30"/>
      <c r="AF15" s="31"/>
      <c r="AG15" s="32"/>
      <c r="AH15" s="40"/>
      <c r="AI15" s="32"/>
      <c r="AJ15" s="41"/>
      <c r="AK15" s="42"/>
      <c r="AL15" s="1">
        <v>3</v>
      </c>
      <c r="AM15" s="23"/>
      <c r="AN15" s="32"/>
      <c r="AO15" s="32"/>
      <c r="AP15" s="32"/>
      <c r="AQ15" s="32"/>
      <c r="AR15" s="32"/>
      <c r="AT15" s="81" t="str">
        <f>"PROBABILITAS PEMILIH PARPOL "&amp;UPPER(AX12)</f>
        <v xml:space="preserve">PROBABILITAS PEMILIH PARPOL </v>
      </c>
    </row>
    <row r="16" spans="2:51" x14ac:dyDescent="0.25">
      <c r="B16" s="17" t="s">
        <v>295</v>
      </c>
      <c r="C16" s="18" t="s">
        <v>290</v>
      </c>
      <c r="D16" s="18" t="s">
        <v>290</v>
      </c>
      <c r="F16" s="18"/>
      <c r="G16" s="18"/>
      <c r="H16" s="18"/>
      <c r="I16" s="18"/>
      <c r="K16" s="23"/>
      <c r="L16" s="36"/>
      <c r="M16" s="37"/>
      <c r="N16" s="37"/>
      <c r="O16" s="37"/>
      <c r="P16" s="38"/>
      <c r="Q16" s="39"/>
      <c r="S16" s="43"/>
      <c r="T16" s="44"/>
      <c r="U16" s="45"/>
      <c r="X16" s="46"/>
      <c r="Y16" s="39"/>
      <c r="Z16" s="39"/>
      <c r="AA16" s="39"/>
      <c r="AB16" s="39"/>
      <c r="AC16" s="68"/>
      <c r="AE16" s="30"/>
      <c r="AF16" s="31"/>
      <c r="AG16" s="32"/>
      <c r="AH16" s="40"/>
      <c r="AI16" s="32"/>
      <c r="AJ16" s="41"/>
      <c r="AK16" s="42"/>
      <c r="AL16" s="1">
        <v>4</v>
      </c>
      <c r="AM16" s="46"/>
      <c r="AN16" s="45"/>
      <c r="AO16" s="45"/>
      <c r="AP16" s="45"/>
      <c r="AQ16" s="45"/>
      <c r="AR16" s="45"/>
    </row>
    <row r="17" spans="2:45" x14ac:dyDescent="0.25">
      <c r="B17" s="17" t="s">
        <v>296</v>
      </c>
      <c r="C17" s="18" t="s">
        <v>6</v>
      </c>
      <c r="D17" s="18" t="s">
        <v>6</v>
      </c>
      <c r="F17" s="18"/>
      <c r="G17" s="18"/>
      <c r="H17" s="18"/>
      <c r="I17" s="18"/>
      <c r="K17" s="46"/>
      <c r="L17" s="36"/>
      <c r="M17" s="47"/>
      <c r="N17" s="47"/>
      <c r="O17" s="47"/>
      <c r="P17" s="38"/>
      <c r="Q17" s="39"/>
      <c r="S17" s="48" t="s">
        <v>24</v>
      </c>
      <c r="T17" s="48">
        <f>SUM(T13:T16)</f>
        <v>0</v>
      </c>
      <c r="U17" s="49">
        <f>SUM(U13:U16)</f>
        <v>0</v>
      </c>
      <c r="X17" s="48" t="s">
        <v>24</v>
      </c>
      <c r="Y17" s="55">
        <f>SUM(Y13:Y16)</f>
        <v>0</v>
      </c>
      <c r="Z17" s="55">
        <f>SUM(Z13:Z16)</f>
        <v>0</v>
      </c>
      <c r="AA17" s="55">
        <f>SUM(AA13:AA16)</f>
        <v>0</v>
      </c>
      <c r="AB17" s="55">
        <f>SUM(AB13:AB16)</f>
        <v>0</v>
      </c>
      <c r="AC17" s="55">
        <f>SUM(AC13:AC16)</f>
        <v>0</v>
      </c>
      <c r="AE17" s="43"/>
      <c r="AF17" s="44"/>
      <c r="AG17" s="45"/>
      <c r="AH17" s="50"/>
      <c r="AI17" s="45"/>
      <c r="AJ17" s="51"/>
      <c r="AK17" s="52"/>
    </row>
    <row r="18" spans="2:45" x14ac:dyDescent="0.25">
      <c r="B18" s="17" t="s">
        <v>297</v>
      </c>
      <c r="C18" s="18" t="s">
        <v>6</v>
      </c>
      <c r="D18" s="18" t="s">
        <v>290</v>
      </c>
      <c r="F18" s="18"/>
      <c r="G18" s="18"/>
      <c r="H18" s="18"/>
      <c r="I18" s="18"/>
      <c r="K18" s="48" t="s">
        <v>24</v>
      </c>
      <c r="L18" s="53"/>
      <c r="M18" s="54"/>
      <c r="N18" s="54"/>
      <c r="O18" s="54"/>
      <c r="P18" s="54"/>
      <c r="Q18" s="55"/>
      <c r="AE18" s="56" t="s">
        <v>39</v>
      </c>
      <c r="AF18" s="56">
        <f>SUM(AF14:AF17)</f>
        <v>0</v>
      </c>
      <c r="AG18" s="49">
        <f>SUM(AG14:AG17)</f>
        <v>0</v>
      </c>
      <c r="AH18" s="57">
        <f>SUM(AH14:AH17)</f>
        <v>0</v>
      </c>
      <c r="AI18" s="49">
        <f>SUM(AI14:AI17)</f>
        <v>0</v>
      </c>
      <c r="AJ18" s="58"/>
      <c r="AK18" s="59"/>
      <c r="AM18" s="11" t="s">
        <v>40</v>
      </c>
    </row>
    <row r="19" spans="2:45" ht="15" customHeight="1" x14ac:dyDescent="0.25">
      <c r="B19" s="17" t="s">
        <v>298</v>
      </c>
      <c r="C19" s="18" t="s">
        <v>290</v>
      </c>
      <c r="D19" s="18" t="s">
        <v>289</v>
      </c>
      <c r="F19" s="18"/>
      <c r="G19" s="18"/>
      <c r="H19" s="18"/>
      <c r="I19" s="18"/>
      <c r="X19" s="11" t="s">
        <v>42</v>
      </c>
      <c r="AC19" s="60"/>
      <c r="AM19" s="113"/>
      <c r="AN19" s="113"/>
      <c r="AO19" s="113"/>
      <c r="AP19" s="113"/>
      <c r="AQ19" s="113"/>
      <c r="AR19" s="113"/>
      <c r="AS19" s="61"/>
    </row>
    <row r="20" spans="2:45" ht="15.75" x14ac:dyDescent="0.25">
      <c r="B20" s="17" t="s">
        <v>299</v>
      </c>
      <c r="C20" s="18" t="s">
        <v>6</v>
      </c>
      <c r="D20" s="18" t="s">
        <v>6</v>
      </c>
      <c r="F20" s="18"/>
      <c r="G20" s="18"/>
      <c r="H20" s="18"/>
      <c r="I20" s="18"/>
      <c r="K20" s="62" t="s">
        <v>44</v>
      </c>
      <c r="X20" s="14" t="s">
        <v>26</v>
      </c>
      <c r="Y20" s="15">
        <f>Y12</f>
        <v>0</v>
      </c>
      <c r="Z20" s="15">
        <f>Z12</f>
        <v>0</v>
      </c>
      <c r="AA20" s="15">
        <f>AA12</f>
        <v>0</v>
      </c>
      <c r="AB20" s="63">
        <f>AB12</f>
        <v>0</v>
      </c>
      <c r="AC20" s="64"/>
      <c r="AM20" s="114"/>
      <c r="AN20" s="114"/>
      <c r="AO20" s="114"/>
      <c r="AP20" s="114"/>
      <c r="AQ20" s="114"/>
      <c r="AR20" s="114"/>
      <c r="AS20" s="61"/>
    </row>
    <row r="21" spans="2:45" ht="15" customHeight="1" x14ac:dyDescent="0.25">
      <c r="B21" s="17" t="s">
        <v>300</v>
      </c>
      <c r="C21" s="18" t="s">
        <v>291</v>
      </c>
      <c r="D21" s="18" t="s">
        <v>6</v>
      </c>
      <c r="F21" s="18"/>
      <c r="G21" s="18"/>
      <c r="H21" s="18"/>
      <c r="I21" s="18"/>
      <c r="K21" s="95"/>
      <c r="L21" s="96"/>
      <c r="M21" s="96"/>
      <c r="N21" s="96"/>
      <c r="O21" s="96"/>
      <c r="P21" s="96"/>
      <c r="Q21" s="97"/>
      <c r="X21" s="23"/>
      <c r="Y21" s="32"/>
      <c r="Z21" s="32"/>
      <c r="AA21" s="32"/>
      <c r="AB21" s="22"/>
      <c r="AC21" s="65"/>
      <c r="AM21" s="114"/>
      <c r="AN21" s="114"/>
      <c r="AO21" s="114"/>
      <c r="AP21" s="114"/>
      <c r="AQ21" s="114"/>
      <c r="AR21" s="114"/>
      <c r="AS21" s="61"/>
    </row>
    <row r="22" spans="2:45" x14ac:dyDescent="0.25">
      <c r="B22" s="17" t="s">
        <v>301</v>
      </c>
      <c r="C22" s="18" t="s">
        <v>291</v>
      </c>
      <c r="D22" s="18" t="s">
        <v>289</v>
      </c>
      <c r="F22" s="18"/>
      <c r="G22" s="18"/>
      <c r="H22" s="18"/>
      <c r="I22" s="18"/>
      <c r="K22" s="98"/>
      <c r="L22" s="99"/>
      <c r="M22" s="99"/>
      <c r="N22" s="99"/>
      <c r="O22" s="99"/>
      <c r="P22" s="99"/>
      <c r="Q22" s="100"/>
      <c r="X22" s="23"/>
      <c r="Y22" s="32"/>
      <c r="Z22" s="32"/>
      <c r="AA22" s="32"/>
      <c r="AB22" s="32"/>
      <c r="AC22" s="65"/>
      <c r="AM22" s="115"/>
      <c r="AN22" s="115"/>
      <c r="AO22" s="115"/>
      <c r="AP22" s="115"/>
      <c r="AQ22" s="115"/>
      <c r="AR22" s="115"/>
      <c r="AS22" s="61"/>
    </row>
    <row r="23" spans="2:45" ht="15" customHeight="1" x14ac:dyDescent="0.25">
      <c r="B23" s="17" t="s">
        <v>302</v>
      </c>
      <c r="C23" s="18" t="s">
        <v>289</v>
      </c>
      <c r="D23" s="18" t="s">
        <v>290</v>
      </c>
      <c r="F23" s="18"/>
      <c r="G23" s="18"/>
      <c r="H23" s="18"/>
      <c r="I23" s="18"/>
      <c r="K23" s="98"/>
      <c r="L23" s="99"/>
      <c r="M23" s="99"/>
      <c r="N23" s="99"/>
      <c r="O23" s="99"/>
      <c r="P23" s="99"/>
      <c r="Q23" s="100"/>
      <c r="X23" s="23"/>
      <c r="Y23" s="32"/>
      <c r="Z23" s="32"/>
      <c r="AA23" s="32"/>
      <c r="AB23" s="32"/>
      <c r="AC23" s="66"/>
      <c r="AM23" s="110"/>
      <c r="AN23" s="110"/>
      <c r="AO23" s="110"/>
      <c r="AP23" s="110"/>
      <c r="AQ23" s="110"/>
      <c r="AR23" s="110"/>
    </row>
    <row r="24" spans="2:45" ht="15" customHeight="1" x14ac:dyDescent="0.25">
      <c r="B24" s="17" t="s">
        <v>303</v>
      </c>
      <c r="C24" s="18" t="s">
        <v>291</v>
      </c>
      <c r="D24" s="18" t="s">
        <v>290</v>
      </c>
      <c r="F24" s="18"/>
      <c r="G24" s="18"/>
      <c r="H24" s="18"/>
      <c r="I24" s="18"/>
      <c r="K24" s="98"/>
      <c r="L24" s="99"/>
      <c r="M24" s="99"/>
      <c r="N24" s="99"/>
      <c r="O24" s="99"/>
      <c r="P24" s="99"/>
      <c r="Q24" s="100"/>
      <c r="X24" s="46"/>
      <c r="Y24" s="45"/>
      <c r="Z24" s="45"/>
      <c r="AA24" s="45"/>
      <c r="AB24" s="45"/>
      <c r="AC24" s="65"/>
      <c r="AM24" s="111"/>
      <c r="AN24" s="111"/>
      <c r="AO24" s="111"/>
      <c r="AP24" s="111"/>
      <c r="AQ24" s="111"/>
      <c r="AR24" s="111"/>
    </row>
    <row r="25" spans="2:45" ht="15" customHeight="1" x14ac:dyDescent="0.25">
      <c r="B25" s="17" t="s">
        <v>304</v>
      </c>
      <c r="C25" s="18" t="s">
        <v>290</v>
      </c>
      <c r="D25" s="18" t="s">
        <v>290</v>
      </c>
      <c r="F25" s="18"/>
      <c r="G25" s="18"/>
      <c r="H25" s="18"/>
      <c r="I25" s="18"/>
      <c r="K25" s="98"/>
      <c r="L25" s="99"/>
      <c r="M25" s="99"/>
      <c r="N25" s="99"/>
      <c r="O25" s="99"/>
      <c r="P25" s="99"/>
      <c r="Q25" s="100"/>
      <c r="X25" s="48" t="s">
        <v>24</v>
      </c>
      <c r="Y25" s="49">
        <f>SUM(Y21:Y24)</f>
        <v>0</v>
      </c>
      <c r="Z25" s="49">
        <f>SUM(Z21:Z24)</f>
        <v>0</v>
      </c>
      <c r="AA25" s="49">
        <f>SUM(AA21:AA24)</f>
        <v>0</v>
      </c>
      <c r="AB25" s="49">
        <f>SUM(AB21:AB24)</f>
        <v>0</v>
      </c>
      <c r="AC25" s="65"/>
      <c r="AM25" s="111"/>
      <c r="AN25" s="111"/>
      <c r="AO25" s="111"/>
      <c r="AP25" s="111"/>
      <c r="AQ25" s="111"/>
      <c r="AR25" s="111"/>
    </row>
    <row r="26" spans="2:45" ht="15" customHeight="1" x14ac:dyDescent="0.25">
      <c r="B26" s="17" t="s">
        <v>305</v>
      </c>
      <c r="C26" s="18" t="s">
        <v>289</v>
      </c>
      <c r="D26" s="18" t="s">
        <v>289</v>
      </c>
      <c r="F26" s="18"/>
      <c r="G26" s="18"/>
      <c r="H26" s="18"/>
      <c r="I26" s="18"/>
      <c r="K26" s="98"/>
      <c r="L26" s="99"/>
      <c r="M26" s="99"/>
      <c r="N26" s="99"/>
      <c r="O26" s="99"/>
      <c r="P26" s="99"/>
      <c r="Q26" s="100"/>
      <c r="AM26" s="112"/>
      <c r="AN26" s="112"/>
      <c r="AO26" s="112"/>
      <c r="AP26" s="112"/>
      <c r="AQ26" s="112"/>
      <c r="AR26" s="112"/>
    </row>
    <row r="27" spans="2:45" ht="15" customHeight="1" x14ac:dyDescent="0.25">
      <c r="B27" s="17" t="s">
        <v>306</v>
      </c>
      <c r="C27" s="18" t="s">
        <v>289</v>
      </c>
      <c r="D27" s="18" t="s">
        <v>290</v>
      </c>
      <c r="F27" s="18"/>
      <c r="G27" s="18"/>
      <c r="H27" s="18"/>
      <c r="I27" s="18"/>
      <c r="K27" s="30"/>
      <c r="L27" s="18"/>
      <c r="M27" s="18"/>
      <c r="N27" s="18"/>
      <c r="O27" s="18"/>
      <c r="P27" s="18"/>
      <c r="Q27" s="42"/>
      <c r="AM27" s="107"/>
      <c r="AN27" s="107"/>
      <c r="AO27" s="107"/>
      <c r="AP27" s="107"/>
      <c r="AQ27" s="107"/>
      <c r="AR27" s="107"/>
    </row>
    <row r="28" spans="2:45" ht="15.75" customHeight="1" x14ac:dyDescent="0.25">
      <c r="B28" s="17" t="s">
        <v>307</v>
      </c>
      <c r="C28" s="18" t="s">
        <v>289</v>
      </c>
      <c r="D28" s="18" t="s">
        <v>289</v>
      </c>
      <c r="F28" s="18"/>
      <c r="G28" s="18"/>
      <c r="H28" s="18"/>
      <c r="I28" s="18"/>
      <c r="K28" s="89"/>
      <c r="L28" s="90"/>
      <c r="M28" s="90"/>
      <c r="N28" s="90"/>
      <c r="O28" s="90"/>
      <c r="P28" s="90"/>
      <c r="Q28" s="91"/>
      <c r="AM28" s="108"/>
      <c r="AN28" s="108"/>
      <c r="AO28" s="108"/>
      <c r="AP28" s="108"/>
      <c r="AQ28" s="108"/>
      <c r="AR28" s="108"/>
    </row>
    <row r="29" spans="2:45" ht="15.75" customHeight="1" x14ac:dyDescent="0.25">
      <c r="B29" s="17" t="s">
        <v>308</v>
      </c>
      <c r="C29" s="18" t="s">
        <v>289</v>
      </c>
      <c r="D29" s="18" t="s">
        <v>6</v>
      </c>
      <c r="F29" s="18"/>
      <c r="G29" s="18"/>
      <c r="H29" s="18"/>
      <c r="I29" s="18"/>
      <c r="K29" s="89"/>
      <c r="L29" s="90"/>
      <c r="M29" s="90"/>
      <c r="N29" s="90"/>
      <c r="O29" s="90"/>
      <c r="P29" s="90"/>
      <c r="Q29" s="91"/>
      <c r="AM29" s="108"/>
      <c r="AN29" s="108"/>
      <c r="AO29" s="108"/>
      <c r="AP29" s="108"/>
      <c r="AQ29" s="108"/>
      <c r="AR29" s="108"/>
    </row>
    <row r="30" spans="2:45" ht="15.75" customHeight="1" x14ac:dyDescent="0.25">
      <c r="B30" s="17" t="s">
        <v>309</v>
      </c>
      <c r="C30" s="18" t="s">
        <v>289</v>
      </c>
      <c r="D30" s="18" t="s">
        <v>289</v>
      </c>
      <c r="F30" s="18"/>
      <c r="G30" s="18"/>
      <c r="H30" s="18"/>
      <c r="I30" s="18"/>
      <c r="K30" s="89"/>
      <c r="L30" s="90"/>
      <c r="M30" s="90"/>
      <c r="N30" s="90"/>
      <c r="O30" s="90"/>
      <c r="P30" s="90"/>
      <c r="Q30" s="91"/>
      <c r="AM30" s="109"/>
      <c r="AN30" s="109"/>
      <c r="AO30" s="109"/>
      <c r="AP30" s="109"/>
      <c r="AQ30" s="109"/>
      <c r="AR30" s="109"/>
    </row>
    <row r="31" spans="2:45" ht="15.75" customHeight="1" x14ac:dyDescent="0.25">
      <c r="B31" s="17" t="s">
        <v>310</v>
      </c>
      <c r="C31" s="18" t="s">
        <v>289</v>
      </c>
      <c r="D31" s="18" t="s">
        <v>290</v>
      </c>
      <c r="F31" s="18"/>
      <c r="G31" s="18"/>
      <c r="H31" s="18"/>
      <c r="I31" s="18"/>
      <c r="K31" s="89"/>
      <c r="L31" s="90"/>
      <c r="M31" s="90"/>
      <c r="N31" s="90"/>
      <c r="O31" s="90"/>
      <c r="P31" s="90"/>
      <c r="Q31" s="91"/>
      <c r="AM31" s="104"/>
      <c r="AN31" s="104"/>
      <c r="AO31" s="104"/>
      <c r="AP31" s="104"/>
      <c r="AQ31" s="104"/>
      <c r="AR31" s="104"/>
    </row>
    <row r="32" spans="2:45" x14ac:dyDescent="0.25">
      <c r="B32" s="17" t="s">
        <v>311</v>
      </c>
      <c r="C32" s="18" t="s">
        <v>290</v>
      </c>
      <c r="D32" s="18" t="s">
        <v>290</v>
      </c>
      <c r="F32" s="18"/>
      <c r="G32" s="18"/>
      <c r="H32" s="18"/>
      <c r="I32" s="18"/>
      <c r="K32" s="89"/>
      <c r="L32" s="90"/>
      <c r="M32" s="90"/>
      <c r="N32" s="90"/>
      <c r="O32" s="90"/>
      <c r="P32" s="90"/>
      <c r="Q32" s="91"/>
      <c r="AM32" s="105"/>
      <c r="AN32" s="105"/>
      <c r="AO32" s="105"/>
      <c r="AP32" s="105"/>
      <c r="AQ32" s="105"/>
      <c r="AR32" s="105"/>
    </row>
    <row r="33" spans="2:50" ht="15" customHeight="1" x14ac:dyDescent="0.25">
      <c r="B33" s="17" t="s">
        <v>312</v>
      </c>
      <c r="C33" s="18" t="s">
        <v>289</v>
      </c>
      <c r="D33" s="18" t="s">
        <v>290</v>
      </c>
      <c r="F33" s="18"/>
      <c r="G33" s="18"/>
      <c r="H33" s="18"/>
      <c r="I33" s="18"/>
      <c r="K33" s="89"/>
      <c r="L33" s="90"/>
      <c r="M33" s="90"/>
      <c r="N33" s="90"/>
      <c r="O33" s="90"/>
      <c r="P33" s="90"/>
      <c r="Q33" s="91"/>
      <c r="AM33" s="105"/>
      <c r="AN33" s="105"/>
      <c r="AO33" s="105"/>
      <c r="AP33" s="105"/>
      <c r="AQ33" s="105"/>
      <c r="AR33" s="105"/>
    </row>
    <row r="34" spans="2:50" x14ac:dyDescent="0.25">
      <c r="B34" s="17" t="s">
        <v>313</v>
      </c>
      <c r="C34" s="18" t="s">
        <v>291</v>
      </c>
      <c r="D34" s="18" t="s">
        <v>290</v>
      </c>
      <c r="F34" s="18"/>
      <c r="G34" s="18"/>
      <c r="H34" s="18"/>
      <c r="I34" s="18"/>
      <c r="K34" s="30"/>
      <c r="L34" s="18"/>
      <c r="M34" s="18"/>
      <c r="N34" s="18"/>
      <c r="O34" s="18"/>
      <c r="P34" s="18"/>
      <c r="Q34" s="42"/>
      <c r="X34" s="5"/>
      <c r="Y34" s="67"/>
      <c r="Z34" s="67"/>
      <c r="AA34" s="67"/>
      <c r="AB34" s="67"/>
      <c r="AC34" s="67"/>
      <c r="AM34" s="106"/>
      <c r="AN34" s="106"/>
      <c r="AO34" s="106"/>
      <c r="AP34" s="106"/>
      <c r="AQ34" s="106"/>
      <c r="AR34" s="106"/>
    </row>
    <row r="35" spans="2:50" x14ac:dyDescent="0.25">
      <c r="B35" s="17" t="s">
        <v>314</v>
      </c>
      <c r="C35" s="18" t="s">
        <v>291</v>
      </c>
      <c r="D35" s="18" t="s">
        <v>290</v>
      </c>
      <c r="F35" s="18"/>
      <c r="G35" s="18"/>
      <c r="H35" s="18"/>
      <c r="I35" s="18"/>
      <c r="K35" s="101"/>
      <c r="L35" s="102"/>
      <c r="M35" s="102"/>
      <c r="N35" s="102"/>
      <c r="O35" s="102"/>
      <c r="P35" s="102"/>
      <c r="Q35" s="103"/>
      <c r="AM35" s="61"/>
      <c r="AN35" s="61"/>
      <c r="AO35" s="61"/>
      <c r="AP35" s="61"/>
      <c r="AQ35" s="61"/>
      <c r="AR35" s="61"/>
    </row>
    <row r="36" spans="2:50" x14ac:dyDescent="0.25">
      <c r="B36" s="17" t="s">
        <v>315</v>
      </c>
      <c r="C36" s="18" t="s">
        <v>290</v>
      </c>
      <c r="D36" s="18" t="s">
        <v>290</v>
      </c>
      <c r="F36" s="18"/>
      <c r="G36" s="18"/>
      <c r="H36" s="18"/>
      <c r="I36" s="18"/>
      <c r="K36" s="101"/>
      <c r="L36" s="102"/>
      <c r="M36" s="102"/>
      <c r="N36" s="102"/>
      <c r="O36" s="102"/>
      <c r="P36" s="102"/>
      <c r="Q36" s="103"/>
      <c r="AM36" s="61"/>
      <c r="AN36" s="61"/>
      <c r="AO36" s="61"/>
      <c r="AP36" s="61"/>
      <c r="AQ36" s="61"/>
      <c r="AR36" s="61"/>
    </row>
    <row r="37" spans="2:50" x14ac:dyDescent="0.25">
      <c r="B37" s="17" t="s">
        <v>316</v>
      </c>
      <c r="C37" s="18" t="s">
        <v>289</v>
      </c>
      <c r="D37" s="18" t="s">
        <v>6</v>
      </c>
      <c r="F37" s="18"/>
      <c r="G37" s="18"/>
      <c r="H37" s="18"/>
      <c r="I37" s="18"/>
      <c r="K37" s="101"/>
      <c r="L37" s="102"/>
      <c r="M37" s="102"/>
      <c r="N37" s="102"/>
      <c r="O37" s="102"/>
      <c r="P37" s="102"/>
      <c r="Q37" s="103"/>
      <c r="AM37" s="61"/>
      <c r="AN37" s="61"/>
      <c r="AO37" s="61"/>
      <c r="AP37" s="61"/>
      <c r="AQ37" s="61"/>
      <c r="AR37" s="61"/>
    </row>
    <row r="38" spans="2:50" x14ac:dyDescent="0.25">
      <c r="B38" s="17" t="s">
        <v>317</v>
      </c>
      <c r="C38" s="18" t="s">
        <v>290</v>
      </c>
      <c r="D38" s="18" t="s">
        <v>290</v>
      </c>
      <c r="F38" s="18"/>
      <c r="G38" s="18"/>
      <c r="H38" s="18"/>
      <c r="I38" s="18"/>
      <c r="K38" s="98"/>
      <c r="L38" s="99"/>
      <c r="M38" s="99"/>
      <c r="N38" s="99"/>
      <c r="O38" s="99"/>
      <c r="P38" s="99"/>
      <c r="Q38" s="100"/>
      <c r="AM38" s="61"/>
      <c r="AN38" s="61"/>
      <c r="AO38" s="61"/>
      <c r="AP38" s="61"/>
      <c r="AQ38" s="61"/>
      <c r="AR38" s="61"/>
      <c r="AS38" s="5"/>
      <c r="AT38" s="5"/>
      <c r="AU38" s="5"/>
      <c r="AV38" s="5"/>
      <c r="AW38" s="5"/>
      <c r="AX38" s="5"/>
    </row>
    <row r="39" spans="2:50" x14ac:dyDescent="0.25">
      <c r="B39" s="17" t="s">
        <v>318</v>
      </c>
      <c r="C39" s="18" t="s">
        <v>289</v>
      </c>
      <c r="D39" s="18" t="s">
        <v>290</v>
      </c>
      <c r="F39" s="18"/>
      <c r="G39" s="18"/>
      <c r="H39" s="18"/>
      <c r="I39" s="18"/>
      <c r="K39" s="98"/>
      <c r="L39" s="99"/>
      <c r="M39" s="99"/>
      <c r="N39" s="99"/>
      <c r="O39" s="99"/>
      <c r="P39" s="99"/>
      <c r="Q39" s="100"/>
      <c r="AM39" s="61"/>
      <c r="AN39" s="61"/>
      <c r="AO39" s="61"/>
      <c r="AP39" s="61"/>
      <c r="AQ39" s="61"/>
      <c r="AR39" s="61"/>
      <c r="AS39" s="5"/>
      <c r="AT39" s="5"/>
      <c r="AU39" s="5"/>
      <c r="AV39" s="5"/>
      <c r="AW39" s="5"/>
      <c r="AX39" s="5"/>
    </row>
    <row r="40" spans="2:50" ht="15" customHeight="1" x14ac:dyDescent="0.25">
      <c r="B40" s="17" t="s">
        <v>319</v>
      </c>
      <c r="C40" s="18" t="s">
        <v>289</v>
      </c>
      <c r="D40" s="18" t="s">
        <v>290</v>
      </c>
      <c r="F40" s="18"/>
      <c r="G40" s="18"/>
      <c r="H40" s="18"/>
      <c r="I40" s="18"/>
      <c r="K40" s="98"/>
      <c r="L40" s="99"/>
      <c r="M40" s="99"/>
      <c r="N40" s="99"/>
      <c r="O40" s="99"/>
      <c r="P40" s="99"/>
      <c r="Q40" s="100"/>
      <c r="AM40" s="5"/>
      <c r="AN40" s="61"/>
      <c r="AO40" s="61"/>
      <c r="AP40" s="61"/>
      <c r="AQ40" s="61"/>
      <c r="AR40" s="61"/>
      <c r="AS40" s="5"/>
      <c r="AT40" s="5"/>
      <c r="AU40" s="5"/>
      <c r="AV40" s="5"/>
      <c r="AW40" s="5"/>
      <c r="AX40" s="5"/>
    </row>
    <row r="41" spans="2:50" x14ac:dyDescent="0.25">
      <c r="B41" s="17" t="s">
        <v>320</v>
      </c>
      <c r="C41" s="18" t="s">
        <v>6</v>
      </c>
      <c r="D41" s="18" t="s">
        <v>6</v>
      </c>
      <c r="F41" s="18"/>
      <c r="G41" s="18"/>
      <c r="H41" s="18"/>
      <c r="I41" s="18"/>
      <c r="K41" s="30"/>
      <c r="L41" s="18"/>
      <c r="M41" s="18"/>
      <c r="N41" s="18"/>
      <c r="O41" s="18"/>
      <c r="P41" s="18"/>
      <c r="Q41" s="42"/>
      <c r="AM41" s="61"/>
      <c r="AN41" s="61"/>
      <c r="AO41" s="61"/>
      <c r="AP41" s="61"/>
      <c r="AQ41" s="61"/>
      <c r="AR41" s="61"/>
      <c r="AS41" s="5"/>
      <c r="AT41" s="5"/>
      <c r="AU41" s="5"/>
      <c r="AV41" s="5"/>
      <c r="AW41" s="5"/>
      <c r="AX41" s="5"/>
    </row>
    <row r="42" spans="2:50" x14ac:dyDescent="0.25">
      <c r="B42" s="17" t="s">
        <v>321</v>
      </c>
      <c r="C42" s="18" t="s">
        <v>6</v>
      </c>
      <c r="D42" s="18" t="s">
        <v>6</v>
      </c>
      <c r="F42" s="18"/>
      <c r="G42" s="18"/>
      <c r="H42" s="18"/>
      <c r="I42" s="18"/>
      <c r="K42" s="86"/>
      <c r="L42" s="87"/>
      <c r="M42" s="87"/>
      <c r="N42" s="87"/>
      <c r="O42" s="87"/>
      <c r="P42" s="87"/>
      <c r="Q42" s="88"/>
      <c r="AM42" s="61"/>
      <c r="AN42" s="61"/>
      <c r="AO42" s="61"/>
      <c r="AP42" s="61"/>
      <c r="AQ42" s="61"/>
      <c r="AR42" s="61"/>
      <c r="AS42" s="5"/>
      <c r="AT42" s="5"/>
      <c r="AU42" s="5"/>
      <c r="AV42" s="5"/>
      <c r="AW42" s="5"/>
      <c r="AX42" s="5"/>
    </row>
    <row r="43" spans="2:50" x14ac:dyDescent="0.25">
      <c r="B43" s="17" t="s">
        <v>322</v>
      </c>
      <c r="C43" s="18" t="s">
        <v>289</v>
      </c>
      <c r="D43" s="18" t="s">
        <v>290</v>
      </c>
      <c r="F43" s="18"/>
      <c r="G43" s="18"/>
      <c r="H43" s="18"/>
      <c r="I43" s="18"/>
      <c r="K43" s="86"/>
      <c r="L43" s="87"/>
      <c r="M43" s="87"/>
      <c r="N43" s="87"/>
      <c r="O43" s="87"/>
      <c r="P43" s="87"/>
      <c r="Q43" s="88"/>
      <c r="AM43" s="61"/>
      <c r="AN43" s="61"/>
      <c r="AO43" s="61"/>
      <c r="AP43" s="61"/>
      <c r="AQ43" s="61"/>
      <c r="AR43" s="61"/>
      <c r="AS43" s="5"/>
      <c r="AT43" s="5"/>
      <c r="AU43" s="5"/>
      <c r="AV43" s="5"/>
      <c r="AW43" s="5"/>
      <c r="AX43" s="5"/>
    </row>
    <row r="44" spans="2:50" x14ac:dyDescent="0.25">
      <c r="B44" s="17" t="s">
        <v>323</v>
      </c>
      <c r="C44" s="18" t="s">
        <v>6</v>
      </c>
      <c r="D44" s="18" t="s">
        <v>291</v>
      </c>
      <c r="F44" s="18"/>
      <c r="G44" s="18"/>
      <c r="H44" s="18"/>
      <c r="I44" s="18"/>
      <c r="K44" s="86"/>
      <c r="L44" s="87"/>
      <c r="M44" s="87"/>
      <c r="N44" s="87"/>
      <c r="O44" s="87"/>
      <c r="P44" s="87"/>
      <c r="Q44" s="88"/>
      <c r="AM44" s="61"/>
      <c r="AN44" s="61"/>
      <c r="AO44" s="61"/>
      <c r="AP44" s="61"/>
      <c r="AQ44" s="61"/>
      <c r="AR44" s="61"/>
      <c r="AS44" s="5"/>
      <c r="AT44" s="5"/>
      <c r="AU44" s="5"/>
      <c r="AV44" s="5"/>
      <c r="AW44" s="5"/>
      <c r="AX44" s="5"/>
    </row>
    <row r="45" spans="2:50" x14ac:dyDescent="0.25">
      <c r="B45" s="17" t="s">
        <v>324</v>
      </c>
      <c r="C45" s="18" t="s">
        <v>291</v>
      </c>
      <c r="D45" s="18" t="s">
        <v>290</v>
      </c>
      <c r="F45" s="18"/>
      <c r="G45" s="18"/>
      <c r="H45" s="18"/>
      <c r="I45" s="18"/>
      <c r="K45" s="89"/>
      <c r="L45" s="90"/>
      <c r="M45" s="90"/>
      <c r="N45" s="90"/>
      <c r="O45" s="90"/>
      <c r="P45" s="90"/>
      <c r="Q45" s="91"/>
      <c r="AM45" s="61"/>
      <c r="AN45" s="61"/>
      <c r="AO45" s="61"/>
      <c r="AP45" s="61"/>
      <c r="AQ45" s="61"/>
      <c r="AR45" s="61"/>
      <c r="AS45" s="5"/>
      <c r="AT45" s="5"/>
      <c r="AU45" s="5"/>
      <c r="AV45" s="5"/>
      <c r="AW45" s="5"/>
      <c r="AX45" s="5"/>
    </row>
    <row r="46" spans="2:50" x14ac:dyDescent="0.25">
      <c r="B46" s="17" t="s">
        <v>325</v>
      </c>
      <c r="C46" s="18" t="s">
        <v>290</v>
      </c>
      <c r="D46" s="18" t="s">
        <v>290</v>
      </c>
      <c r="F46" s="18"/>
      <c r="G46" s="18"/>
      <c r="H46" s="18"/>
      <c r="I46" s="18"/>
      <c r="K46" s="89"/>
      <c r="L46" s="90"/>
      <c r="M46" s="90"/>
      <c r="N46" s="90"/>
      <c r="O46" s="90"/>
      <c r="P46" s="90"/>
      <c r="Q46" s="91"/>
      <c r="AM46" s="61"/>
      <c r="AN46" s="61"/>
      <c r="AO46" s="61"/>
      <c r="AP46" s="61"/>
      <c r="AQ46" s="61"/>
      <c r="AR46" s="61"/>
      <c r="AS46" s="5"/>
      <c r="AT46" s="5"/>
      <c r="AU46" s="5"/>
      <c r="AV46" s="5"/>
      <c r="AW46" s="5"/>
      <c r="AX46" s="5"/>
    </row>
    <row r="47" spans="2:50" x14ac:dyDescent="0.25">
      <c r="B47" s="17" t="s">
        <v>326</v>
      </c>
      <c r="C47" s="18" t="s">
        <v>289</v>
      </c>
      <c r="D47" s="18" t="s">
        <v>290</v>
      </c>
      <c r="F47" s="18"/>
      <c r="G47" s="18"/>
      <c r="H47" s="18"/>
      <c r="I47" s="18"/>
      <c r="K47" s="92"/>
      <c r="L47" s="93"/>
      <c r="M47" s="93"/>
      <c r="N47" s="93"/>
      <c r="O47" s="93"/>
      <c r="P47" s="93"/>
      <c r="Q47" s="94"/>
      <c r="AM47" s="5"/>
      <c r="AN47" s="5"/>
      <c r="AO47" s="5"/>
      <c r="AP47" s="5"/>
      <c r="AQ47" s="5"/>
      <c r="AR47" s="5"/>
      <c r="AS47" s="5"/>
      <c r="AT47" s="5"/>
      <c r="AU47" s="5"/>
      <c r="AV47" s="5"/>
      <c r="AW47" s="5"/>
      <c r="AX47" s="5"/>
    </row>
    <row r="48" spans="2:50" x14ac:dyDescent="0.25">
      <c r="B48" s="17" t="s">
        <v>327</v>
      </c>
      <c r="C48" s="18" t="s">
        <v>289</v>
      </c>
      <c r="D48" s="18" t="s">
        <v>289</v>
      </c>
      <c r="F48" s="18"/>
      <c r="G48" s="18"/>
      <c r="H48" s="18"/>
      <c r="I48" s="18"/>
      <c r="AM48" s="5"/>
      <c r="AN48" s="5"/>
      <c r="AO48" s="5"/>
      <c r="AP48" s="5"/>
      <c r="AQ48" s="5"/>
      <c r="AR48" s="5"/>
      <c r="AS48" s="5"/>
      <c r="AT48" s="5"/>
      <c r="AU48" s="5"/>
      <c r="AV48" s="5"/>
      <c r="AW48" s="5"/>
      <c r="AX48" s="5"/>
    </row>
    <row r="49" spans="2:50" x14ac:dyDescent="0.25">
      <c r="B49" s="17" t="s">
        <v>328</v>
      </c>
      <c r="C49" s="18" t="s">
        <v>289</v>
      </c>
      <c r="D49" s="18" t="s">
        <v>291</v>
      </c>
      <c r="F49" s="18"/>
      <c r="G49" s="18"/>
      <c r="H49" s="18"/>
      <c r="I49" s="18"/>
      <c r="AM49" s="5"/>
      <c r="AN49" s="5"/>
      <c r="AO49" s="5"/>
      <c r="AP49" s="5"/>
      <c r="AQ49" s="5"/>
      <c r="AR49" s="5"/>
      <c r="AS49" s="5"/>
      <c r="AT49" s="5"/>
      <c r="AU49" s="5"/>
      <c r="AV49" s="5"/>
      <c r="AW49" s="5"/>
      <c r="AX49" s="5"/>
    </row>
    <row r="50" spans="2:50" x14ac:dyDescent="0.25">
      <c r="B50" s="17" t="s">
        <v>329</v>
      </c>
      <c r="C50" s="18" t="s">
        <v>291</v>
      </c>
      <c r="D50" s="18" t="s">
        <v>291</v>
      </c>
      <c r="F50" s="18"/>
      <c r="G50" s="18"/>
      <c r="H50" s="18"/>
      <c r="I50" s="18"/>
      <c r="AM50" s="5"/>
      <c r="AN50" s="5"/>
      <c r="AO50" s="5"/>
      <c r="AP50" s="5"/>
      <c r="AQ50" s="5"/>
      <c r="AR50" s="5"/>
      <c r="AS50" s="5"/>
      <c r="AT50" s="5"/>
      <c r="AU50" s="5"/>
      <c r="AV50" s="5"/>
      <c r="AW50" s="5"/>
      <c r="AX50" s="5"/>
    </row>
    <row r="51" spans="2:50" x14ac:dyDescent="0.25">
      <c r="B51" s="17" t="s">
        <v>330</v>
      </c>
      <c r="C51" s="18" t="s">
        <v>290</v>
      </c>
      <c r="D51" s="18" t="s">
        <v>290</v>
      </c>
      <c r="F51" s="18"/>
      <c r="G51" s="18"/>
      <c r="H51" s="18"/>
      <c r="I51" s="18"/>
      <c r="AM51" s="5"/>
      <c r="AN51" s="5"/>
      <c r="AO51" s="5"/>
      <c r="AP51" s="5"/>
      <c r="AQ51" s="5"/>
      <c r="AR51" s="5"/>
      <c r="AS51" s="5"/>
      <c r="AT51" s="5"/>
      <c r="AU51" s="5"/>
      <c r="AV51" s="5"/>
      <c r="AW51" s="5"/>
      <c r="AX51" s="5"/>
    </row>
    <row r="52" spans="2:50" x14ac:dyDescent="0.25">
      <c r="B52" s="17" t="s">
        <v>331</v>
      </c>
      <c r="C52" s="18" t="s">
        <v>291</v>
      </c>
      <c r="D52" s="18" t="s">
        <v>291</v>
      </c>
      <c r="F52" s="18"/>
      <c r="G52" s="18"/>
      <c r="H52" s="18"/>
      <c r="I52" s="18"/>
      <c r="AM52" s="5"/>
      <c r="AN52" s="5"/>
      <c r="AO52" s="5"/>
      <c r="AP52" s="5"/>
      <c r="AQ52" s="5"/>
      <c r="AR52" s="5"/>
      <c r="AS52" s="5"/>
      <c r="AT52" s="5"/>
      <c r="AU52" s="5"/>
      <c r="AV52" s="5"/>
      <c r="AW52" s="5"/>
      <c r="AX52" s="5"/>
    </row>
    <row r="53" spans="2:50" x14ac:dyDescent="0.25">
      <c r="B53" s="17" t="s">
        <v>332</v>
      </c>
      <c r="C53" s="18" t="s">
        <v>6</v>
      </c>
      <c r="D53" s="18" t="s">
        <v>6</v>
      </c>
      <c r="F53" s="18"/>
      <c r="G53" s="18"/>
      <c r="H53" s="18"/>
      <c r="I53" s="18"/>
      <c r="AM53" s="5"/>
      <c r="AN53" s="5"/>
      <c r="AO53" s="5"/>
      <c r="AP53" s="5"/>
      <c r="AQ53" s="5"/>
      <c r="AR53" s="5"/>
      <c r="AS53" s="5"/>
      <c r="AT53" s="5"/>
      <c r="AU53" s="5"/>
      <c r="AV53" s="5"/>
      <c r="AW53" s="5"/>
      <c r="AX53" s="5"/>
    </row>
    <row r="54" spans="2:50" x14ac:dyDescent="0.25">
      <c r="B54" s="17" t="s">
        <v>333</v>
      </c>
      <c r="C54" s="18" t="s">
        <v>291</v>
      </c>
      <c r="D54" s="18" t="s">
        <v>289</v>
      </c>
      <c r="F54" s="18"/>
      <c r="G54" s="18"/>
      <c r="H54" s="18"/>
      <c r="I54" s="18"/>
      <c r="AM54" s="5"/>
      <c r="AN54" s="5"/>
      <c r="AO54" s="5"/>
      <c r="AP54" s="5"/>
      <c r="AQ54" s="5"/>
      <c r="AR54" s="5"/>
      <c r="AS54" s="5"/>
      <c r="AT54" s="5"/>
      <c r="AU54" s="5"/>
      <c r="AV54" s="5"/>
      <c r="AW54" s="5"/>
      <c r="AX54" s="5"/>
    </row>
    <row r="55" spans="2:50" x14ac:dyDescent="0.25">
      <c r="B55" s="17" t="s">
        <v>334</v>
      </c>
      <c r="C55" s="18" t="s">
        <v>289</v>
      </c>
      <c r="D55" s="18" t="s">
        <v>290</v>
      </c>
      <c r="F55" s="18"/>
      <c r="G55" s="18"/>
      <c r="H55" s="18"/>
      <c r="I55" s="18"/>
      <c r="AM55" s="5"/>
      <c r="AN55" s="5"/>
      <c r="AO55" s="5"/>
      <c r="AP55" s="5"/>
      <c r="AQ55" s="5"/>
      <c r="AR55" s="5"/>
      <c r="AS55" s="5"/>
      <c r="AT55" s="5"/>
      <c r="AU55" s="5"/>
      <c r="AV55" s="5"/>
      <c r="AW55" s="5"/>
      <c r="AX55" s="5"/>
    </row>
    <row r="56" spans="2:50" x14ac:dyDescent="0.25">
      <c r="B56" s="17" t="s">
        <v>335</v>
      </c>
      <c r="C56" s="18" t="s">
        <v>289</v>
      </c>
      <c r="D56" s="18" t="s">
        <v>289</v>
      </c>
      <c r="F56" s="18"/>
      <c r="G56" s="18"/>
      <c r="H56" s="18"/>
      <c r="I56" s="18"/>
      <c r="AM56" s="5"/>
      <c r="AN56" s="5"/>
      <c r="AO56" s="5"/>
      <c r="AP56" s="5"/>
      <c r="AQ56" s="5"/>
      <c r="AR56" s="5"/>
      <c r="AS56" s="5"/>
      <c r="AT56" s="5"/>
      <c r="AU56" s="5"/>
      <c r="AV56" s="5"/>
      <c r="AW56" s="5"/>
      <c r="AX56" s="5"/>
    </row>
    <row r="57" spans="2:50" x14ac:dyDescent="0.25">
      <c r="B57" s="17" t="s">
        <v>336</v>
      </c>
      <c r="C57" s="18" t="s">
        <v>289</v>
      </c>
      <c r="D57" s="18" t="s">
        <v>6</v>
      </c>
      <c r="F57" s="18"/>
      <c r="G57" s="18"/>
      <c r="H57" s="18"/>
      <c r="I57" s="18"/>
      <c r="AM57" s="5"/>
      <c r="AN57" s="5"/>
      <c r="AO57" s="5"/>
      <c r="AP57" s="5"/>
      <c r="AQ57" s="5"/>
      <c r="AR57" s="5"/>
      <c r="AS57" s="5"/>
      <c r="AT57" s="5"/>
      <c r="AU57" s="5"/>
      <c r="AV57" s="5"/>
      <c r="AW57" s="5"/>
      <c r="AX57" s="5"/>
    </row>
    <row r="58" spans="2:50" x14ac:dyDescent="0.25">
      <c r="B58" s="17" t="s">
        <v>337</v>
      </c>
      <c r="C58" s="18" t="s">
        <v>289</v>
      </c>
      <c r="D58" s="18" t="s">
        <v>289</v>
      </c>
      <c r="F58" s="18"/>
      <c r="G58" s="18"/>
      <c r="H58" s="18"/>
      <c r="I58" s="18"/>
      <c r="AM58" s="5"/>
      <c r="AN58" s="5"/>
      <c r="AO58" s="5"/>
      <c r="AP58" s="5"/>
      <c r="AQ58" s="5"/>
      <c r="AR58" s="5"/>
      <c r="AS58" s="5"/>
      <c r="AT58" s="5"/>
      <c r="AU58" s="5"/>
      <c r="AV58" s="5"/>
      <c r="AW58" s="5"/>
      <c r="AX58" s="5"/>
    </row>
    <row r="59" spans="2:50" x14ac:dyDescent="0.25">
      <c r="B59" s="17" t="s">
        <v>338</v>
      </c>
      <c r="C59" s="18" t="s">
        <v>289</v>
      </c>
      <c r="D59" s="18" t="s">
        <v>291</v>
      </c>
      <c r="F59" s="18"/>
      <c r="G59" s="18"/>
      <c r="H59" s="18"/>
      <c r="I59" s="18"/>
      <c r="AM59" s="5"/>
      <c r="AN59" s="5"/>
      <c r="AO59" s="5"/>
      <c r="AP59" s="5"/>
      <c r="AQ59" s="5"/>
      <c r="AR59" s="5"/>
      <c r="AS59" s="5"/>
      <c r="AT59" s="5"/>
      <c r="AU59" s="5"/>
      <c r="AV59" s="5"/>
      <c r="AW59" s="5"/>
      <c r="AX59" s="5"/>
    </row>
    <row r="60" spans="2:50" x14ac:dyDescent="0.25">
      <c r="B60" s="17" t="s">
        <v>339</v>
      </c>
      <c r="C60" s="18" t="s">
        <v>290</v>
      </c>
      <c r="D60" s="18" t="s">
        <v>290</v>
      </c>
      <c r="F60" s="18"/>
      <c r="G60" s="18"/>
      <c r="H60" s="18"/>
      <c r="I60" s="18"/>
      <c r="AM60" s="5"/>
      <c r="AN60" s="5"/>
      <c r="AO60" s="5"/>
      <c r="AP60" s="5"/>
      <c r="AQ60" s="5"/>
      <c r="AR60" s="5"/>
      <c r="AS60" s="5"/>
      <c r="AT60" s="5"/>
      <c r="AU60" s="5"/>
      <c r="AV60" s="5"/>
      <c r="AW60" s="5"/>
      <c r="AX60" s="5"/>
    </row>
    <row r="61" spans="2:50" x14ac:dyDescent="0.25">
      <c r="B61" s="17" t="s">
        <v>340</v>
      </c>
      <c r="C61" s="18" t="s">
        <v>289</v>
      </c>
      <c r="D61" s="18" t="s">
        <v>289</v>
      </c>
      <c r="F61" s="18"/>
      <c r="G61" s="18"/>
      <c r="H61" s="18"/>
      <c r="I61" s="18"/>
      <c r="AM61" s="5"/>
      <c r="AN61" s="5"/>
      <c r="AO61" s="5"/>
      <c r="AP61" s="5"/>
      <c r="AQ61" s="5"/>
      <c r="AR61" s="5"/>
      <c r="AS61" s="5"/>
      <c r="AT61" s="5"/>
      <c r="AU61" s="5"/>
      <c r="AV61" s="5"/>
      <c r="AW61" s="5"/>
      <c r="AX61" s="5"/>
    </row>
    <row r="62" spans="2:50" x14ac:dyDescent="0.25">
      <c r="B62" s="17" t="s">
        <v>341</v>
      </c>
      <c r="C62" s="18" t="s">
        <v>289</v>
      </c>
      <c r="D62" s="18" t="s">
        <v>290</v>
      </c>
      <c r="F62" s="18"/>
      <c r="G62" s="18"/>
      <c r="H62" s="18"/>
      <c r="I62" s="18"/>
      <c r="AM62" s="5"/>
      <c r="AN62" s="5"/>
      <c r="AO62" s="5"/>
      <c r="AP62" s="5"/>
      <c r="AQ62" s="5"/>
      <c r="AR62" s="5"/>
      <c r="AS62" s="5"/>
      <c r="AT62" s="5"/>
      <c r="AU62" s="5"/>
      <c r="AV62" s="5"/>
      <c r="AW62" s="5"/>
      <c r="AX62" s="5"/>
    </row>
    <row r="63" spans="2:50" x14ac:dyDescent="0.25">
      <c r="B63" s="17" t="s">
        <v>342</v>
      </c>
      <c r="C63" s="18" t="s">
        <v>289</v>
      </c>
      <c r="D63" s="18" t="s">
        <v>289</v>
      </c>
      <c r="F63" s="18"/>
      <c r="G63" s="18"/>
      <c r="H63" s="18"/>
      <c r="I63" s="18"/>
      <c r="AM63" s="5"/>
      <c r="AN63" s="5"/>
      <c r="AO63" s="5"/>
      <c r="AP63" s="5"/>
      <c r="AQ63" s="5"/>
      <c r="AR63" s="5"/>
      <c r="AS63" s="5"/>
      <c r="AT63" s="5"/>
      <c r="AU63" s="5"/>
      <c r="AV63" s="5"/>
      <c r="AW63" s="5"/>
      <c r="AX63" s="5"/>
    </row>
    <row r="64" spans="2:50" x14ac:dyDescent="0.25">
      <c r="B64" s="17" t="s">
        <v>343</v>
      </c>
      <c r="C64" s="18" t="s">
        <v>291</v>
      </c>
      <c r="D64" s="18" t="s">
        <v>291</v>
      </c>
      <c r="F64" s="18"/>
      <c r="G64" s="18"/>
      <c r="H64" s="18"/>
      <c r="I64" s="18"/>
      <c r="AM64" s="5"/>
      <c r="AN64" s="5"/>
      <c r="AO64" s="5"/>
      <c r="AP64" s="5"/>
      <c r="AQ64" s="5"/>
      <c r="AR64" s="5"/>
      <c r="AS64" s="5"/>
      <c r="AT64" s="5"/>
      <c r="AU64" s="5"/>
      <c r="AV64" s="5"/>
      <c r="AW64" s="5"/>
      <c r="AX64" s="5"/>
    </row>
    <row r="65" spans="2:50" x14ac:dyDescent="0.25">
      <c r="B65" s="17" t="s">
        <v>344</v>
      </c>
      <c r="C65" s="18" t="s">
        <v>291</v>
      </c>
      <c r="D65" s="18" t="s">
        <v>289</v>
      </c>
      <c r="F65" s="18"/>
      <c r="G65" s="18"/>
      <c r="H65" s="18"/>
      <c r="I65" s="18"/>
      <c r="AM65" s="5"/>
      <c r="AN65" s="5"/>
      <c r="AO65" s="5"/>
      <c r="AP65" s="5"/>
      <c r="AQ65" s="5"/>
      <c r="AR65" s="5"/>
      <c r="AS65" s="5"/>
      <c r="AT65" s="5"/>
      <c r="AU65" s="5"/>
      <c r="AV65" s="5"/>
      <c r="AW65" s="5"/>
      <c r="AX65" s="5"/>
    </row>
    <row r="66" spans="2:50" x14ac:dyDescent="0.25">
      <c r="B66" s="17" t="s">
        <v>345</v>
      </c>
      <c r="C66" s="18" t="s">
        <v>6</v>
      </c>
      <c r="D66" s="18" t="s">
        <v>291</v>
      </c>
      <c r="F66" s="18"/>
      <c r="G66" s="18"/>
      <c r="H66" s="18"/>
      <c r="I66" s="18"/>
      <c r="AM66" s="5"/>
      <c r="AN66" s="5"/>
      <c r="AO66" s="5"/>
      <c r="AP66" s="5"/>
      <c r="AQ66" s="5"/>
      <c r="AR66" s="5"/>
      <c r="AS66" s="5"/>
      <c r="AT66" s="5"/>
      <c r="AU66" s="5"/>
      <c r="AV66" s="5"/>
      <c r="AW66" s="5"/>
      <c r="AX66" s="5"/>
    </row>
    <row r="67" spans="2:50" x14ac:dyDescent="0.25">
      <c r="B67" s="17" t="s">
        <v>346</v>
      </c>
      <c r="C67" s="18" t="s">
        <v>6</v>
      </c>
      <c r="D67" s="18" t="s">
        <v>289</v>
      </c>
      <c r="F67" s="18"/>
      <c r="G67" s="18"/>
      <c r="H67" s="18"/>
      <c r="I67" s="18"/>
      <c r="AM67" s="5"/>
      <c r="AN67" s="5"/>
      <c r="AO67" s="5"/>
      <c r="AP67" s="5"/>
      <c r="AQ67" s="5"/>
      <c r="AR67" s="5"/>
      <c r="AS67" s="5"/>
      <c r="AT67" s="5"/>
      <c r="AU67" s="5"/>
      <c r="AV67" s="5"/>
      <c r="AW67" s="5"/>
      <c r="AX67" s="5"/>
    </row>
    <row r="68" spans="2:50" x14ac:dyDescent="0.25">
      <c r="B68" s="17" t="s">
        <v>347</v>
      </c>
      <c r="C68" s="18" t="s">
        <v>290</v>
      </c>
      <c r="D68" s="18" t="s">
        <v>290</v>
      </c>
      <c r="F68" s="18"/>
      <c r="G68" s="18"/>
      <c r="H68" s="18"/>
      <c r="I68" s="18"/>
      <c r="AM68" s="5"/>
      <c r="AN68" s="5"/>
      <c r="AO68" s="5"/>
      <c r="AP68" s="5"/>
      <c r="AQ68" s="5"/>
      <c r="AR68" s="5"/>
      <c r="AS68" s="5"/>
      <c r="AT68" s="5"/>
      <c r="AU68" s="5"/>
      <c r="AV68" s="5"/>
      <c r="AW68" s="5"/>
      <c r="AX68" s="5"/>
    </row>
    <row r="69" spans="2:50" x14ac:dyDescent="0.25">
      <c r="B69" s="17" t="s">
        <v>348</v>
      </c>
      <c r="C69" s="18" t="s">
        <v>6</v>
      </c>
      <c r="D69" s="18" t="s">
        <v>291</v>
      </c>
      <c r="F69" s="18"/>
      <c r="G69" s="18"/>
      <c r="H69" s="18"/>
      <c r="I69" s="18"/>
    </row>
    <row r="70" spans="2:50" x14ac:dyDescent="0.25">
      <c r="B70" s="17" t="s">
        <v>349</v>
      </c>
      <c r="C70" s="18" t="s">
        <v>6</v>
      </c>
      <c r="D70" s="18" t="s">
        <v>290</v>
      </c>
      <c r="F70" s="18"/>
      <c r="G70" s="18"/>
      <c r="H70" s="18"/>
      <c r="I70" s="18"/>
    </row>
    <row r="71" spans="2:50" x14ac:dyDescent="0.25">
      <c r="B71" s="17" t="s">
        <v>350</v>
      </c>
      <c r="C71" s="18" t="s">
        <v>290</v>
      </c>
      <c r="D71" s="18" t="s">
        <v>291</v>
      </c>
      <c r="F71" s="18"/>
      <c r="G71" s="18"/>
      <c r="H71" s="18"/>
      <c r="I71" s="18"/>
    </row>
    <row r="72" spans="2:50" x14ac:dyDescent="0.25">
      <c r="B72" s="17" t="s">
        <v>351</v>
      </c>
      <c r="C72" s="18" t="s">
        <v>289</v>
      </c>
      <c r="D72" s="18" t="s">
        <v>290</v>
      </c>
      <c r="F72" s="18"/>
      <c r="G72" s="18"/>
      <c r="H72" s="18"/>
      <c r="I72" s="18"/>
    </row>
    <row r="73" spans="2:50" x14ac:dyDescent="0.25">
      <c r="B73" s="17" t="s">
        <v>352</v>
      </c>
      <c r="C73" s="18" t="s">
        <v>291</v>
      </c>
      <c r="D73" s="18" t="s">
        <v>6</v>
      </c>
      <c r="F73" s="18"/>
      <c r="G73" s="18"/>
      <c r="H73" s="18"/>
      <c r="I73" s="18"/>
    </row>
    <row r="74" spans="2:50" x14ac:dyDescent="0.25">
      <c r="B74" s="17" t="s">
        <v>353</v>
      </c>
      <c r="C74" s="18" t="s">
        <v>290</v>
      </c>
      <c r="D74" s="18" t="s">
        <v>290</v>
      </c>
      <c r="F74" s="18"/>
      <c r="G74" s="18"/>
      <c r="H74" s="18"/>
      <c r="I74" s="18"/>
    </row>
    <row r="75" spans="2:50" x14ac:dyDescent="0.25">
      <c r="B75" s="17" t="s">
        <v>354</v>
      </c>
      <c r="C75" s="18" t="s">
        <v>289</v>
      </c>
      <c r="D75" s="18" t="s">
        <v>290</v>
      </c>
      <c r="F75" s="18"/>
      <c r="G75" s="18"/>
      <c r="H75" s="18"/>
      <c r="I75" s="18"/>
    </row>
    <row r="76" spans="2:50" x14ac:dyDescent="0.25">
      <c r="B76" s="17" t="s">
        <v>355</v>
      </c>
      <c r="C76" s="18" t="s">
        <v>291</v>
      </c>
      <c r="D76" s="18" t="s">
        <v>291</v>
      </c>
      <c r="F76" s="18"/>
      <c r="G76" s="18"/>
      <c r="H76" s="18"/>
      <c r="I76" s="18"/>
    </row>
    <row r="77" spans="2:50" x14ac:dyDescent="0.25">
      <c r="B77" s="17" t="s">
        <v>356</v>
      </c>
      <c r="C77" s="18" t="s">
        <v>291</v>
      </c>
      <c r="D77" s="18" t="s">
        <v>291</v>
      </c>
      <c r="F77" s="18"/>
      <c r="G77" s="18"/>
      <c r="H77" s="18"/>
      <c r="I77" s="18"/>
    </row>
    <row r="78" spans="2:50" x14ac:dyDescent="0.25">
      <c r="B78" s="17" t="s">
        <v>357</v>
      </c>
      <c r="C78" s="18" t="s">
        <v>289</v>
      </c>
      <c r="D78" s="18" t="s">
        <v>290</v>
      </c>
      <c r="F78" s="18"/>
      <c r="G78" s="18"/>
      <c r="H78" s="18"/>
      <c r="I78" s="18"/>
    </row>
    <row r="79" spans="2:50" x14ac:dyDescent="0.25">
      <c r="B79" s="17" t="s">
        <v>358</v>
      </c>
      <c r="C79" s="18" t="s">
        <v>289</v>
      </c>
      <c r="D79" s="18" t="s">
        <v>290</v>
      </c>
      <c r="F79" s="18"/>
      <c r="G79" s="18"/>
      <c r="H79" s="18"/>
      <c r="I79" s="18"/>
    </row>
    <row r="80" spans="2:50" x14ac:dyDescent="0.25">
      <c r="B80" s="17" t="s">
        <v>359</v>
      </c>
      <c r="C80" s="18" t="s">
        <v>6</v>
      </c>
      <c r="D80" s="18" t="s">
        <v>290</v>
      </c>
      <c r="F80" s="18"/>
      <c r="G80" s="18"/>
      <c r="H80" s="18"/>
      <c r="I80" s="18"/>
    </row>
    <row r="81" spans="2:9" x14ac:dyDescent="0.25">
      <c r="B81" s="17" t="s">
        <v>360</v>
      </c>
      <c r="C81" s="18" t="s">
        <v>290</v>
      </c>
      <c r="D81" s="18" t="s">
        <v>291</v>
      </c>
      <c r="F81" s="18"/>
      <c r="G81" s="18"/>
      <c r="H81" s="18"/>
      <c r="I81" s="18"/>
    </row>
    <row r="82" spans="2:9" x14ac:dyDescent="0.25">
      <c r="B82" s="17" t="s">
        <v>361</v>
      </c>
      <c r="C82" s="18" t="s">
        <v>6</v>
      </c>
      <c r="D82" s="18" t="s">
        <v>290</v>
      </c>
      <c r="F82" s="18"/>
      <c r="G82" s="18"/>
      <c r="H82" s="18"/>
      <c r="I82" s="18"/>
    </row>
    <row r="83" spans="2:9" x14ac:dyDescent="0.25">
      <c r="B83" s="17" t="s">
        <v>362</v>
      </c>
      <c r="C83" s="18" t="s">
        <v>289</v>
      </c>
      <c r="D83" s="18" t="s">
        <v>290</v>
      </c>
      <c r="F83" s="18"/>
      <c r="G83" s="18"/>
      <c r="H83" s="18"/>
      <c r="I83" s="18"/>
    </row>
    <row r="84" spans="2:9" x14ac:dyDescent="0.25">
      <c r="B84" s="17" t="s">
        <v>363</v>
      </c>
      <c r="C84" s="18" t="s">
        <v>289</v>
      </c>
      <c r="D84" s="18" t="s">
        <v>290</v>
      </c>
      <c r="F84" s="18"/>
      <c r="G84" s="18"/>
      <c r="H84" s="18"/>
      <c r="I84" s="18"/>
    </row>
    <row r="85" spans="2:9" x14ac:dyDescent="0.25">
      <c r="B85" s="17" t="s">
        <v>364</v>
      </c>
      <c r="C85" s="18" t="s">
        <v>291</v>
      </c>
      <c r="D85" s="18" t="s">
        <v>291</v>
      </c>
      <c r="F85" s="18"/>
      <c r="G85" s="18"/>
      <c r="H85" s="18"/>
      <c r="I85" s="18"/>
    </row>
    <row r="86" spans="2:9" x14ac:dyDescent="0.25">
      <c r="B86" s="17" t="s">
        <v>365</v>
      </c>
      <c r="C86" s="18" t="s">
        <v>290</v>
      </c>
      <c r="D86" s="18" t="s">
        <v>291</v>
      </c>
      <c r="F86" s="18"/>
      <c r="G86" s="18"/>
      <c r="H86" s="18"/>
      <c r="I86" s="18"/>
    </row>
    <row r="87" spans="2:9" x14ac:dyDescent="0.25">
      <c r="B87" s="17" t="s">
        <v>366</v>
      </c>
      <c r="C87" s="18" t="s">
        <v>291</v>
      </c>
      <c r="D87" s="18" t="s">
        <v>290</v>
      </c>
      <c r="F87" s="18"/>
      <c r="G87" s="18"/>
      <c r="H87" s="18"/>
      <c r="I87" s="18"/>
    </row>
    <row r="88" spans="2:9" x14ac:dyDescent="0.25">
      <c r="B88" s="17" t="s">
        <v>367</v>
      </c>
      <c r="C88" s="18" t="s">
        <v>291</v>
      </c>
      <c r="D88" s="18" t="s">
        <v>290</v>
      </c>
      <c r="F88" s="18"/>
      <c r="G88" s="18"/>
      <c r="H88" s="18"/>
      <c r="I88" s="18"/>
    </row>
    <row r="89" spans="2:9" x14ac:dyDescent="0.25">
      <c r="B89" s="17" t="s">
        <v>368</v>
      </c>
      <c r="C89" s="18" t="s">
        <v>290</v>
      </c>
      <c r="D89" s="18" t="s">
        <v>290</v>
      </c>
      <c r="F89" s="18"/>
      <c r="G89" s="18"/>
      <c r="H89" s="18"/>
      <c r="I89" s="18"/>
    </row>
    <row r="90" spans="2:9" x14ac:dyDescent="0.25">
      <c r="B90" s="17" t="s">
        <v>369</v>
      </c>
      <c r="C90" s="18" t="s">
        <v>289</v>
      </c>
      <c r="D90" s="18" t="s">
        <v>290</v>
      </c>
      <c r="F90" s="18"/>
      <c r="G90" s="18"/>
      <c r="H90" s="18"/>
      <c r="I90" s="18"/>
    </row>
    <row r="91" spans="2:9" x14ac:dyDescent="0.25">
      <c r="B91" s="17" t="s">
        <v>370</v>
      </c>
      <c r="C91" s="18" t="s">
        <v>289</v>
      </c>
      <c r="D91" s="18" t="s">
        <v>290</v>
      </c>
      <c r="F91" s="18"/>
      <c r="G91" s="18"/>
      <c r="H91" s="18"/>
      <c r="I91" s="18"/>
    </row>
    <row r="92" spans="2:9" x14ac:dyDescent="0.25">
      <c r="B92" s="17" t="s">
        <v>371</v>
      </c>
      <c r="C92" s="18" t="s">
        <v>290</v>
      </c>
      <c r="D92" s="18" t="s">
        <v>290</v>
      </c>
      <c r="F92" s="18"/>
      <c r="G92" s="18"/>
      <c r="H92" s="18"/>
      <c r="I92" s="18"/>
    </row>
    <row r="93" spans="2:9" x14ac:dyDescent="0.25">
      <c r="B93" s="17" t="s">
        <v>372</v>
      </c>
      <c r="C93" s="18" t="s">
        <v>291</v>
      </c>
      <c r="D93" s="18" t="s">
        <v>291</v>
      </c>
      <c r="F93" s="18"/>
      <c r="G93" s="18"/>
      <c r="H93" s="18"/>
      <c r="I93" s="18"/>
    </row>
    <row r="94" spans="2:9" x14ac:dyDescent="0.25">
      <c r="B94" s="17" t="s">
        <v>373</v>
      </c>
      <c r="C94" s="18" t="s">
        <v>6</v>
      </c>
      <c r="D94" s="18" t="s">
        <v>290</v>
      </c>
      <c r="F94" s="18"/>
      <c r="G94" s="18"/>
      <c r="H94" s="18"/>
      <c r="I94" s="18"/>
    </row>
    <row r="95" spans="2:9" x14ac:dyDescent="0.25">
      <c r="B95" s="17" t="s">
        <v>374</v>
      </c>
      <c r="C95" s="18" t="s">
        <v>290</v>
      </c>
      <c r="D95" s="18" t="s">
        <v>289</v>
      </c>
      <c r="F95" s="18"/>
      <c r="G95" s="18"/>
      <c r="H95" s="18"/>
      <c r="I95" s="18"/>
    </row>
    <row r="96" spans="2:9" x14ac:dyDescent="0.25">
      <c r="B96" s="17" t="s">
        <v>375</v>
      </c>
      <c r="C96" s="18" t="s">
        <v>289</v>
      </c>
      <c r="D96" s="18" t="s">
        <v>289</v>
      </c>
      <c r="F96" s="18"/>
      <c r="G96" s="18"/>
      <c r="H96" s="18"/>
      <c r="I96" s="18"/>
    </row>
    <row r="97" spans="2:9" x14ac:dyDescent="0.25">
      <c r="B97" s="17" t="s">
        <v>376</v>
      </c>
      <c r="C97" s="18" t="s">
        <v>290</v>
      </c>
      <c r="D97" s="18" t="s">
        <v>289</v>
      </c>
      <c r="F97" s="18"/>
      <c r="G97" s="18"/>
      <c r="H97" s="18"/>
      <c r="I97" s="18"/>
    </row>
    <row r="98" spans="2:9" x14ac:dyDescent="0.25">
      <c r="B98" s="17" t="s">
        <v>377</v>
      </c>
      <c r="C98" s="18" t="s">
        <v>289</v>
      </c>
      <c r="D98" s="18" t="s">
        <v>289</v>
      </c>
      <c r="F98" s="18"/>
      <c r="G98" s="18"/>
      <c r="H98" s="18"/>
      <c r="I98" s="18"/>
    </row>
    <row r="99" spans="2:9" x14ac:dyDescent="0.25">
      <c r="B99" s="17" t="s">
        <v>378</v>
      </c>
      <c r="C99" s="18" t="s">
        <v>289</v>
      </c>
      <c r="D99" s="18" t="s">
        <v>289</v>
      </c>
      <c r="F99" s="18"/>
      <c r="G99" s="18"/>
      <c r="H99" s="18"/>
      <c r="I99" s="18"/>
    </row>
    <row r="100" spans="2:9" x14ac:dyDescent="0.25">
      <c r="B100" s="17" t="s">
        <v>379</v>
      </c>
      <c r="C100" s="18" t="s">
        <v>289</v>
      </c>
      <c r="D100" s="18" t="s">
        <v>291</v>
      </c>
      <c r="F100" s="18"/>
      <c r="G100" s="18"/>
      <c r="H100" s="18"/>
      <c r="I100" s="18"/>
    </row>
    <row r="101" spans="2:9" x14ac:dyDescent="0.25">
      <c r="B101" s="17" t="s">
        <v>380</v>
      </c>
      <c r="C101" s="18" t="s">
        <v>290</v>
      </c>
      <c r="D101" s="18" t="s">
        <v>289</v>
      </c>
      <c r="F101" s="18"/>
      <c r="G101" s="18"/>
      <c r="H101" s="18"/>
      <c r="I101" s="18"/>
    </row>
    <row r="102" spans="2:9" x14ac:dyDescent="0.25">
      <c r="B102" s="17" t="s">
        <v>381</v>
      </c>
      <c r="C102" s="18" t="s">
        <v>290</v>
      </c>
      <c r="D102" s="18" t="s">
        <v>290</v>
      </c>
      <c r="F102" s="18"/>
      <c r="G102" s="18"/>
      <c r="H102" s="18"/>
      <c r="I102" s="18"/>
    </row>
    <row r="103" spans="2:9" x14ac:dyDescent="0.25">
      <c r="B103" s="17" t="s">
        <v>382</v>
      </c>
      <c r="C103" s="18" t="s">
        <v>290</v>
      </c>
      <c r="D103" s="18" t="s">
        <v>291</v>
      </c>
      <c r="F103" s="18"/>
      <c r="G103" s="18"/>
      <c r="H103" s="18"/>
      <c r="I103" s="18"/>
    </row>
    <row r="104" spans="2:9" x14ac:dyDescent="0.25">
      <c r="B104" s="17" t="s">
        <v>383</v>
      </c>
      <c r="C104" s="18" t="s">
        <v>291</v>
      </c>
      <c r="D104" s="18" t="s">
        <v>289</v>
      </c>
      <c r="F104" s="18"/>
      <c r="G104" s="18"/>
      <c r="H104" s="18"/>
      <c r="I104" s="18"/>
    </row>
    <row r="105" spans="2:9" x14ac:dyDescent="0.25">
      <c r="B105" s="17" t="s">
        <v>384</v>
      </c>
      <c r="C105" s="18" t="s">
        <v>290</v>
      </c>
      <c r="D105" s="18" t="s">
        <v>6</v>
      </c>
      <c r="F105" s="18"/>
      <c r="G105" s="18"/>
      <c r="H105" s="18"/>
      <c r="I105" s="18"/>
    </row>
    <row r="106" spans="2:9" x14ac:dyDescent="0.25">
      <c r="B106" s="17" t="s">
        <v>385</v>
      </c>
      <c r="C106" s="18" t="s">
        <v>6</v>
      </c>
      <c r="D106" s="18" t="s">
        <v>6</v>
      </c>
      <c r="F106" s="18"/>
      <c r="G106" s="18"/>
      <c r="H106" s="18"/>
      <c r="I106" s="18"/>
    </row>
    <row r="107" spans="2:9" x14ac:dyDescent="0.25">
      <c r="B107" s="17" t="s">
        <v>386</v>
      </c>
      <c r="C107" s="18" t="s">
        <v>290</v>
      </c>
      <c r="D107" s="18" t="s">
        <v>6</v>
      </c>
      <c r="F107" s="18"/>
      <c r="G107" s="18"/>
      <c r="H107" s="18"/>
      <c r="I107" s="18"/>
    </row>
    <row r="108" spans="2:9" x14ac:dyDescent="0.25">
      <c r="B108" s="17" t="s">
        <v>387</v>
      </c>
      <c r="C108" s="18" t="s">
        <v>290</v>
      </c>
      <c r="D108" s="18" t="s">
        <v>290</v>
      </c>
      <c r="F108" s="18"/>
      <c r="G108" s="18"/>
      <c r="H108" s="18"/>
      <c r="I108" s="18"/>
    </row>
    <row r="109" spans="2:9" x14ac:dyDescent="0.25">
      <c r="B109" s="17" t="s">
        <v>388</v>
      </c>
      <c r="C109" s="18" t="s">
        <v>289</v>
      </c>
      <c r="D109" s="18" t="s">
        <v>290</v>
      </c>
      <c r="F109" s="18"/>
      <c r="G109" s="18"/>
      <c r="H109" s="18"/>
      <c r="I109" s="18"/>
    </row>
    <row r="110" spans="2:9" x14ac:dyDescent="0.25">
      <c r="B110" s="17" t="s">
        <v>389</v>
      </c>
      <c r="C110" s="18" t="s">
        <v>290</v>
      </c>
      <c r="D110" s="18" t="s">
        <v>290</v>
      </c>
      <c r="F110" s="18"/>
      <c r="G110" s="18"/>
      <c r="H110" s="18"/>
      <c r="I110" s="18"/>
    </row>
    <row r="111" spans="2:9" x14ac:dyDescent="0.25">
      <c r="B111" s="17" t="s">
        <v>390</v>
      </c>
      <c r="C111" s="18" t="s">
        <v>289</v>
      </c>
      <c r="D111" s="18" t="s">
        <v>291</v>
      </c>
      <c r="F111" s="18"/>
      <c r="G111" s="18"/>
      <c r="H111" s="18"/>
      <c r="I111" s="18"/>
    </row>
    <row r="112" spans="2:9" x14ac:dyDescent="0.25">
      <c r="B112" s="17" t="s">
        <v>391</v>
      </c>
      <c r="C112" s="18" t="s">
        <v>289</v>
      </c>
      <c r="D112" s="18" t="s">
        <v>289</v>
      </c>
      <c r="F112" s="18"/>
      <c r="G112" s="18"/>
      <c r="H112" s="18"/>
      <c r="I112" s="18"/>
    </row>
    <row r="113" spans="2:9" x14ac:dyDescent="0.25">
      <c r="B113" s="17" t="s">
        <v>392</v>
      </c>
      <c r="C113" s="18" t="s">
        <v>290</v>
      </c>
      <c r="D113" s="18" t="s">
        <v>290</v>
      </c>
      <c r="F113" s="18"/>
      <c r="G113" s="18"/>
      <c r="H113" s="18"/>
      <c r="I113" s="18"/>
    </row>
    <row r="114" spans="2:9" x14ac:dyDescent="0.25">
      <c r="B114" s="17" t="s">
        <v>393</v>
      </c>
      <c r="C114" s="18" t="s">
        <v>290</v>
      </c>
      <c r="D114" s="18" t="s">
        <v>290</v>
      </c>
      <c r="F114" s="18"/>
      <c r="G114" s="18"/>
      <c r="H114" s="18"/>
      <c r="I114" s="18"/>
    </row>
    <row r="115" spans="2:9" x14ac:dyDescent="0.25">
      <c r="B115" s="17" t="s">
        <v>394</v>
      </c>
      <c r="C115" s="18" t="s">
        <v>6</v>
      </c>
      <c r="D115" s="18" t="s">
        <v>6</v>
      </c>
      <c r="F115" s="18"/>
      <c r="G115" s="18"/>
      <c r="H115" s="18"/>
      <c r="I115" s="18"/>
    </row>
    <row r="116" spans="2:9" x14ac:dyDescent="0.25">
      <c r="B116" s="17" t="s">
        <v>395</v>
      </c>
      <c r="C116" s="18" t="s">
        <v>290</v>
      </c>
      <c r="D116" s="18" t="s">
        <v>291</v>
      </c>
      <c r="F116" s="18"/>
      <c r="G116" s="18"/>
      <c r="H116" s="18"/>
      <c r="I116" s="18"/>
    </row>
    <row r="117" spans="2:9" x14ac:dyDescent="0.25">
      <c r="B117" s="17" t="s">
        <v>396</v>
      </c>
      <c r="C117" s="18" t="s">
        <v>290</v>
      </c>
      <c r="D117" s="18" t="s">
        <v>291</v>
      </c>
      <c r="F117" s="18"/>
      <c r="G117" s="18"/>
      <c r="H117" s="18"/>
      <c r="I117" s="18"/>
    </row>
    <row r="118" spans="2:9" x14ac:dyDescent="0.25">
      <c r="B118" s="17" t="s">
        <v>397</v>
      </c>
      <c r="C118" s="18" t="s">
        <v>291</v>
      </c>
      <c r="D118" s="18" t="s">
        <v>289</v>
      </c>
      <c r="F118" s="18"/>
      <c r="G118" s="18"/>
      <c r="H118" s="18"/>
      <c r="I118" s="18"/>
    </row>
    <row r="119" spans="2:9" x14ac:dyDescent="0.25">
      <c r="B119" s="17" t="s">
        <v>398</v>
      </c>
      <c r="C119" s="18" t="s">
        <v>291</v>
      </c>
      <c r="D119" s="18" t="s">
        <v>291</v>
      </c>
      <c r="F119" s="18"/>
      <c r="G119" s="18"/>
      <c r="H119" s="18"/>
      <c r="I119" s="18"/>
    </row>
    <row r="120" spans="2:9" x14ac:dyDescent="0.25">
      <c r="B120" s="17" t="s">
        <v>399</v>
      </c>
      <c r="C120" s="18" t="s">
        <v>6</v>
      </c>
      <c r="D120" s="18" t="s">
        <v>289</v>
      </c>
      <c r="F120" s="18"/>
      <c r="G120" s="18"/>
      <c r="H120" s="18"/>
      <c r="I120" s="18"/>
    </row>
    <row r="121" spans="2:9" x14ac:dyDescent="0.25">
      <c r="B121" s="17" t="s">
        <v>400</v>
      </c>
      <c r="C121" s="18" t="s">
        <v>290</v>
      </c>
      <c r="D121" s="18" t="s">
        <v>290</v>
      </c>
      <c r="F121" s="18"/>
      <c r="G121" s="18"/>
      <c r="H121" s="18"/>
      <c r="I121" s="18"/>
    </row>
    <row r="122" spans="2:9" x14ac:dyDescent="0.25">
      <c r="B122" s="17" t="s">
        <v>401</v>
      </c>
      <c r="C122" s="18" t="s">
        <v>289</v>
      </c>
      <c r="D122" s="18" t="s">
        <v>289</v>
      </c>
      <c r="F122" s="18"/>
      <c r="G122" s="18"/>
      <c r="H122" s="18"/>
      <c r="I122" s="18"/>
    </row>
    <row r="123" spans="2:9" x14ac:dyDescent="0.25">
      <c r="B123" s="17" t="s">
        <v>402</v>
      </c>
      <c r="C123" s="18" t="s">
        <v>6</v>
      </c>
      <c r="D123" s="18" t="s">
        <v>6</v>
      </c>
      <c r="F123" s="18"/>
      <c r="G123" s="18"/>
      <c r="H123" s="18"/>
      <c r="I123" s="18"/>
    </row>
    <row r="124" spans="2:9" x14ac:dyDescent="0.25">
      <c r="B124" s="17" t="s">
        <v>403</v>
      </c>
      <c r="C124" s="18" t="s">
        <v>290</v>
      </c>
      <c r="D124" s="18" t="s">
        <v>290</v>
      </c>
      <c r="F124" s="18"/>
      <c r="G124" s="18"/>
      <c r="H124" s="18"/>
      <c r="I124" s="18"/>
    </row>
    <row r="125" spans="2:9" x14ac:dyDescent="0.25">
      <c r="B125" s="17" t="s">
        <v>404</v>
      </c>
      <c r="C125" s="18" t="s">
        <v>290</v>
      </c>
      <c r="D125" s="18" t="s">
        <v>290</v>
      </c>
      <c r="F125" s="18"/>
      <c r="G125" s="18"/>
      <c r="H125" s="18"/>
      <c r="I125" s="18"/>
    </row>
    <row r="126" spans="2:9" x14ac:dyDescent="0.25">
      <c r="B126" s="17" t="s">
        <v>405</v>
      </c>
      <c r="C126" s="18" t="s">
        <v>6</v>
      </c>
      <c r="D126" s="18" t="s">
        <v>291</v>
      </c>
      <c r="F126" s="18"/>
      <c r="G126" s="18"/>
      <c r="H126" s="18"/>
      <c r="I126" s="18"/>
    </row>
    <row r="127" spans="2:9" x14ac:dyDescent="0.25">
      <c r="B127" s="17" t="s">
        <v>406</v>
      </c>
      <c r="C127" s="18" t="s">
        <v>291</v>
      </c>
      <c r="D127" s="18" t="s">
        <v>290</v>
      </c>
      <c r="F127" s="18"/>
      <c r="G127" s="18"/>
      <c r="H127" s="18"/>
      <c r="I127" s="18"/>
    </row>
    <row r="128" spans="2:9" x14ac:dyDescent="0.25">
      <c r="B128" s="17" t="s">
        <v>407</v>
      </c>
      <c r="C128" s="18" t="s">
        <v>290</v>
      </c>
      <c r="D128" s="18" t="s">
        <v>289</v>
      </c>
      <c r="F128" s="18"/>
      <c r="G128" s="18"/>
      <c r="H128" s="18"/>
      <c r="I128" s="18"/>
    </row>
    <row r="129" spans="2:9" x14ac:dyDescent="0.25">
      <c r="B129" s="17" t="s">
        <v>408</v>
      </c>
      <c r="C129" s="18" t="s">
        <v>289</v>
      </c>
      <c r="D129" s="18" t="s">
        <v>290</v>
      </c>
      <c r="F129" s="18"/>
      <c r="G129" s="18"/>
      <c r="H129" s="18"/>
      <c r="I129" s="18"/>
    </row>
    <row r="130" spans="2:9" x14ac:dyDescent="0.25">
      <c r="B130" s="17" t="s">
        <v>409</v>
      </c>
      <c r="C130" s="18" t="s">
        <v>291</v>
      </c>
      <c r="D130" s="18" t="s">
        <v>291</v>
      </c>
      <c r="F130" s="18"/>
      <c r="G130" s="18"/>
      <c r="H130" s="18"/>
      <c r="I130" s="18"/>
    </row>
    <row r="131" spans="2:9" x14ac:dyDescent="0.25">
      <c r="B131" s="17" t="s">
        <v>410</v>
      </c>
      <c r="C131" s="18" t="s">
        <v>289</v>
      </c>
      <c r="D131" s="18" t="s">
        <v>289</v>
      </c>
      <c r="F131" s="18"/>
      <c r="G131" s="18"/>
      <c r="H131" s="18"/>
      <c r="I131" s="18"/>
    </row>
    <row r="132" spans="2:9" x14ac:dyDescent="0.25">
      <c r="B132" s="17" t="s">
        <v>411</v>
      </c>
      <c r="C132" s="18" t="s">
        <v>291</v>
      </c>
      <c r="D132" s="18" t="s">
        <v>290</v>
      </c>
      <c r="F132" s="18"/>
      <c r="G132" s="18"/>
      <c r="H132" s="18"/>
      <c r="I132" s="18"/>
    </row>
    <row r="133" spans="2:9" x14ac:dyDescent="0.25">
      <c r="B133" s="17" t="s">
        <v>412</v>
      </c>
      <c r="C133" s="18" t="s">
        <v>290</v>
      </c>
      <c r="D133" s="18" t="s">
        <v>290</v>
      </c>
      <c r="F133" s="18"/>
      <c r="G133" s="18"/>
      <c r="H133" s="18"/>
      <c r="I133" s="18"/>
    </row>
    <row r="134" spans="2:9" x14ac:dyDescent="0.25">
      <c r="B134" s="17" t="s">
        <v>413</v>
      </c>
      <c r="C134" s="18" t="s">
        <v>291</v>
      </c>
      <c r="D134" s="18" t="s">
        <v>291</v>
      </c>
      <c r="F134" s="18"/>
      <c r="G134" s="18"/>
      <c r="H134" s="18"/>
      <c r="I134" s="18"/>
    </row>
    <row r="135" spans="2:9" x14ac:dyDescent="0.25">
      <c r="B135" s="17" t="s">
        <v>414</v>
      </c>
      <c r="C135" s="18" t="s">
        <v>290</v>
      </c>
      <c r="D135" s="18" t="s">
        <v>291</v>
      </c>
      <c r="F135" s="18"/>
      <c r="G135" s="18"/>
      <c r="H135" s="18"/>
      <c r="I135" s="18"/>
    </row>
    <row r="136" spans="2:9" x14ac:dyDescent="0.25">
      <c r="B136" s="17" t="s">
        <v>415</v>
      </c>
      <c r="C136" s="18" t="s">
        <v>291</v>
      </c>
      <c r="D136" s="18" t="s">
        <v>6</v>
      </c>
      <c r="F136" s="18"/>
      <c r="G136" s="18"/>
      <c r="H136" s="18"/>
      <c r="I136" s="18"/>
    </row>
    <row r="137" spans="2:9" x14ac:dyDescent="0.25">
      <c r="B137" s="17" t="s">
        <v>416</v>
      </c>
      <c r="C137" s="18" t="s">
        <v>290</v>
      </c>
      <c r="D137" s="18" t="s">
        <v>289</v>
      </c>
      <c r="F137" s="18"/>
      <c r="G137" s="18"/>
      <c r="H137" s="18"/>
      <c r="I137" s="18"/>
    </row>
    <row r="138" spans="2:9" x14ac:dyDescent="0.25">
      <c r="B138" s="17" t="s">
        <v>417</v>
      </c>
      <c r="C138" s="18" t="s">
        <v>291</v>
      </c>
      <c r="D138" s="18" t="s">
        <v>291</v>
      </c>
      <c r="F138" s="18"/>
      <c r="G138" s="18"/>
      <c r="H138" s="18"/>
      <c r="I138" s="18"/>
    </row>
    <row r="139" spans="2:9" x14ac:dyDescent="0.25">
      <c r="B139" s="17" t="s">
        <v>418</v>
      </c>
      <c r="C139" s="18" t="s">
        <v>289</v>
      </c>
      <c r="D139" s="18" t="s">
        <v>290</v>
      </c>
      <c r="F139" s="18"/>
      <c r="G139" s="18"/>
      <c r="H139" s="18"/>
      <c r="I139" s="18"/>
    </row>
    <row r="140" spans="2:9" x14ac:dyDescent="0.25">
      <c r="B140" s="17" t="s">
        <v>419</v>
      </c>
      <c r="C140" s="18" t="s">
        <v>291</v>
      </c>
      <c r="D140" s="18" t="s">
        <v>291</v>
      </c>
      <c r="F140" s="18"/>
      <c r="G140" s="18"/>
      <c r="H140" s="18"/>
      <c r="I140" s="18"/>
    </row>
    <row r="141" spans="2:9" x14ac:dyDescent="0.25">
      <c r="B141" s="17" t="s">
        <v>420</v>
      </c>
      <c r="C141" s="18" t="s">
        <v>6</v>
      </c>
      <c r="D141" s="18" t="s">
        <v>289</v>
      </c>
      <c r="F141" s="18"/>
      <c r="G141" s="18"/>
      <c r="H141" s="18"/>
      <c r="I141" s="18"/>
    </row>
    <row r="142" spans="2:9" x14ac:dyDescent="0.25">
      <c r="B142" s="17" t="s">
        <v>421</v>
      </c>
      <c r="C142" s="18" t="s">
        <v>290</v>
      </c>
      <c r="D142" s="18" t="s">
        <v>290</v>
      </c>
      <c r="F142" s="18"/>
      <c r="G142" s="18"/>
      <c r="H142" s="18"/>
      <c r="I142" s="18"/>
    </row>
    <row r="143" spans="2:9" x14ac:dyDescent="0.25">
      <c r="B143" s="17" t="s">
        <v>422</v>
      </c>
      <c r="C143" s="18" t="s">
        <v>291</v>
      </c>
      <c r="D143" s="18" t="s">
        <v>6</v>
      </c>
      <c r="F143" s="18"/>
      <c r="G143" s="18"/>
      <c r="H143" s="18"/>
      <c r="I143" s="18"/>
    </row>
    <row r="144" spans="2:9" x14ac:dyDescent="0.25">
      <c r="B144" s="17" t="s">
        <v>423</v>
      </c>
      <c r="C144" s="18" t="s">
        <v>289</v>
      </c>
      <c r="D144" s="18" t="s">
        <v>289</v>
      </c>
      <c r="F144" s="18"/>
      <c r="G144" s="18"/>
      <c r="H144" s="18"/>
      <c r="I144" s="18"/>
    </row>
    <row r="145" spans="2:9" x14ac:dyDescent="0.25">
      <c r="B145" s="17" t="s">
        <v>424</v>
      </c>
      <c r="C145" s="18" t="s">
        <v>290</v>
      </c>
      <c r="D145" s="18" t="s">
        <v>290</v>
      </c>
      <c r="F145" s="18"/>
      <c r="G145" s="18"/>
      <c r="H145" s="18"/>
      <c r="I145" s="18"/>
    </row>
    <row r="146" spans="2:9" x14ac:dyDescent="0.25">
      <c r="B146" s="17" t="s">
        <v>425</v>
      </c>
      <c r="C146" s="18" t="s">
        <v>291</v>
      </c>
      <c r="D146" s="18" t="s">
        <v>6</v>
      </c>
      <c r="F146" s="18"/>
      <c r="G146" s="18"/>
      <c r="H146" s="18"/>
      <c r="I146" s="18"/>
    </row>
    <row r="147" spans="2:9" x14ac:dyDescent="0.25">
      <c r="B147" s="17" t="s">
        <v>426</v>
      </c>
      <c r="C147" s="18" t="s">
        <v>6</v>
      </c>
      <c r="D147" s="18" t="s">
        <v>289</v>
      </c>
      <c r="F147" s="18"/>
      <c r="G147" s="18"/>
      <c r="H147" s="18"/>
      <c r="I147" s="18"/>
    </row>
    <row r="148" spans="2:9" x14ac:dyDescent="0.25">
      <c r="B148" s="17" t="s">
        <v>427</v>
      </c>
      <c r="C148" s="18" t="s">
        <v>290</v>
      </c>
      <c r="D148" s="18" t="s">
        <v>291</v>
      </c>
      <c r="F148" s="18"/>
      <c r="G148" s="18"/>
      <c r="H148" s="18"/>
      <c r="I148" s="18"/>
    </row>
    <row r="149" spans="2:9" x14ac:dyDescent="0.25">
      <c r="B149" s="17" t="s">
        <v>428</v>
      </c>
      <c r="C149" s="18" t="s">
        <v>6</v>
      </c>
      <c r="D149" s="18" t="s">
        <v>290</v>
      </c>
      <c r="F149" s="18"/>
      <c r="G149" s="18"/>
      <c r="H149" s="18"/>
      <c r="I149" s="18"/>
    </row>
    <row r="150" spans="2:9" x14ac:dyDescent="0.25">
      <c r="B150" s="17" t="s">
        <v>429</v>
      </c>
      <c r="C150" s="18" t="s">
        <v>291</v>
      </c>
      <c r="D150" s="18" t="s">
        <v>6</v>
      </c>
      <c r="F150" s="18"/>
      <c r="G150" s="18"/>
      <c r="H150" s="18"/>
      <c r="I150" s="18"/>
    </row>
    <row r="151" spans="2:9" x14ac:dyDescent="0.25">
      <c r="B151" s="17" t="s">
        <v>430</v>
      </c>
      <c r="C151" s="18" t="s">
        <v>291</v>
      </c>
      <c r="D151" s="18" t="s">
        <v>289</v>
      </c>
      <c r="F151" s="18"/>
      <c r="G151" s="18"/>
      <c r="H151" s="18"/>
      <c r="I151" s="18"/>
    </row>
    <row r="152" spans="2:9" x14ac:dyDescent="0.25">
      <c r="B152" s="17" t="s">
        <v>431</v>
      </c>
      <c r="C152" s="18" t="s">
        <v>291</v>
      </c>
      <c r="D152" s="18" t="s">
        <v>289</v>
      </c>
      <c r="F152" s="18"/>
      <c r="G152" s="18"/>
      <c r="H152" s="18"/>
      <c r="I152" s="18"/>
    </row>
    <row r="153" spans="2:9" x14ac:dyDescent="0.25">
      <c r="B153" s="17" t="s">
        <v>432</v>
      </c>
      <c r="C153" s="18" t="s">
        <v>290</v>
      </c>
      <c r="D153" s="18" t="s">
        <v>291</v>
      </c>
      <c r="F153" s="18"/>
      <c r="G153" s="18"/>
      <c r="H153" s="18"/>
      <c r="I153" s="18"/>
    </row>
    <row r="154" spans="2:9" x14ac:dyDescent="0.25">
      <c r="B154" s="17" t="s">
        <v>433</v>
      </c>
      <c r="C154" s="18" t="s">
        <v>289</v>
      </c>
      <c r="D154" s="18" t="s">
        <v>290</v>
      </c>
      <c r="F154" s="18"/>
      <c r="G154" s="18"/>
      <c r="H154" s="18"/>
      <c r="I154" s="18"/>
    </row>
    <row r="155" spans="2:9" x14ac:dyDescent="0.25">
      <c r="B155" s="17" t="s">
        <v>434</v>
      </c>
      <c r="C155" s="18" t="s">
        <v>289</v>
      </c>
      <c r="D155" s="18" t="s">
        <v>291</v>
      </c>
      <c r="F155" s="18"/>
      <c r="G155" s="18"/>
      <c r="H155" s="18"/>
      <c r="I155" s="18"/>
    </row>
    <row r="156" spans="2:9" x14ac:dyDescent="0.25">
      <c r="B156" s="17" t="s">
        <v>435</v>
      </c>
      <c r="C156" s="18" t="s">
        <v>291</v>
      </c>
      <c r="D156" s="18" t="s">
        <v>291</v>
      </c>
      <c r="F156" s="18"/>
      <c r="G156" s="18"/>
      <c r="H156" s="18"/>
      <c r="I156" s="18"/>
    </row>
    <row r="157" spans="2:9" x14ac:dyDescent="0.25">
      <c r="B157" s="17" t="s">
        <v>436</v>
      </c>
      <c r="C157" s="18" t="s">
        <v>291</v>
      </c>
      <c r="D157" s="18" t="s">
        <v>291</v>
      </c>
      <c r="F157" s="18"/>
      <c r="G157" s="18"/>
      <c r="H157" s="18"/>
      <c r="I157" s="18"/>
    </row>
    <row r="158" spans="2:9" x14ac:dyDescent="0.25">
      <c r="B158" s="17" t="s">
        <v>437</v>
      </c>
      <c r="C158" s="18" t="s">
        <v>290</v>
      </c>
      <c r="D158" s="18" t="s">
        <v>290</v>
      </c>
      <c r="F158" s="18"/>
      <c r="G158" s="18"/>
      <c r="H158" s="18"/>
      <c r="I158" s="18"/>
    </row>
    <row r="159" spans="2:9" x14ac:dyDescent="0.25">
      <c r="B159" s="17" t="s">
        <v>438</v>
      </c>
      <c r="C159" s="18" t="s">
        <v>291</v>
      </c>
      <c r="D159" s="18" t="s">
        <v>289</v>
      </c>
      <c r="F159" s="18"/>
      <c r="G159" s="18"/>
      <c r="H159" s="18"/>
      <c r="I159" s="18"/>
    </row>
    <row r="160" spans="2:9" x14ac:dyDescent="0.25">
      <c r="B160" s="17" t="s">
        <v>439</v>
      </c>
      <c r="C160" s="18" t="s">
        <v>291</v>
      </c>
      <c r="D160" s="18" t="s">
        <v>291</v>
      </c>
      <c r="F160" s="18"/>
      <c r="G160" s="18"/>
      <c r="H160" s="18"/>
      <c r="I160" s="18"/>
    </row>
    <row r="161" spans="2:9" x14ac:dyDescent="0.25">
      <c r="B161" s="17" t="s">
        <v>440</v>
      </c>
      <c r="C161" s="18" t="s">
        <v>291</v>
      </c>
      <c r="D161" s="18" t="s">
        <v>290</v>
      </c>
      <c r="F161" s="18"/>
      <c r="G161" s="18"/>
      <c r="H161" s="18"/>
      <c r="I161" s="18"/>
    </row>
    <row r="162" spans="2:9" x14ac:dyDescent="0.25">
      <c r="B162" s="17" t="s">
        <v>441</v>
      </c>
      <c r="C162" s="18" t="s">
        <v>290</v>
      </c>
      <c r="D162" s="18" t="s">
        <v>289</v>
      </c>
      <c r="F162" s="18"/>
      <c r="G162" s="18"/>
      <c r="H162" s="18"/>
      <c r="I162" s="18"/>
    </row>
    <row r="163" spans="2:9" x14ac:dyDescent="0.25">
      <c r="B163" s="17" t="s">
        <v>442</v>
      </c>
      <c r="C163" s="18" t="s">
        <v>289</v>
      </c>
      <c r="D163" s="18" t="s">
        <v>290</v>
      </c>
      <c r="F163" s="18"/>
      <c r="G163" s="18"/>
      <c r="H163" s="18"/>
      <c r="I163" s="18"/>
    </row>
    <row r="164" spans="2:9" x14ac:dyDescent="0.25">
      <c r="B164" s="17" t="s">
        <v>443</v>
      </c>
      <c r="C164" s="18" t="s">
        <v>290</v>
      </c>
      <c r="D164" s="18" t="s">
        <v>290</v>
      </c>
      <c r="F164" s="18"/>
      <c r="G164" s="18"/>
      <c r="H164" s="18"/>
      <c r="I164" s="18"/>
    </row>
    <row r="165" spans="2:9" x14ac:dyDescent="0.25">
      <c r="B165" s="17" t="s">
        <v>444</v>
      </c>
      <c r="C165" s="18" t="s">
        <v>289</v>
      </c>
      <c r="D165" s="18" t="s">
        <v>290</v>
      </c>
      <c r="F165" s="18"/>
      <c r="G165" s="18"/>
      <c r="H165" s="18"/>
      <c r="I165" s="18"/>
    </row>
    <row r="166" spans="2:9" x14ac:dyDescent="0.25">
      <c r="B166" s="17" t="s">
        <v>445</v>
      </c>
      <c r="C166" s="18" t="s">
        <v>290</v>
      </c>
      <c r="D166" s="18" t="s">
        <v>290</v>
      </c>
      <c r="F166" s="18"/>
      <c r="G166" s="18"/>
      <c r="H166" s="18"/>
      <c r="I166" s="18"/>
    </row>
    <row r="167" spans="2:9" x14ac:dyDescent="0.25">
      <c r="B167" s="17" t="s">
        <v>446</v>
      </c>
      <c r="C167" s="18" t="s">
        <v>291</v>
      </c>
      <c r="D167" s="18" t="s">
        <v>291</v>
      </c>
      <c r="F167" s="18"/>
      <c r="G167" s="18"/>
      <c r="H167" s="18"/>
      <c r="I167" s="18"/>
    </row>
    <row r="168" spans="2:9" x14ac:dyDescent="0.25">
      <c r="B168" s="17" t="s">
        <v>447</v>
      </c>
      <c r="C168" s="18" t="s">
        <v>6</v>
      </c>
      <c r="D168" s="18" t="s">
        <v>291</v>
      </c>
      <c r="F168" s="18"/>
      <c r="G168" s="18"/>
      <c r="H168" s="18"/>
      <c r="I168" s="18"/>
    </row>
    <row r="169" spans="2:9" x14ac:dyDescent="0.25">
      <c r="B169" s="17" t="s">
        <v>448</v>
      </c>
      <c r="C169" s="18" t="s">
        <v>6</v>
      </c>
      <c r="D169" s="18" t="s">
        <v>291</v>
      </c>
      <c r="F169" s="18"/>
      <c r="G169" s="18"/>
      <c r="H169" s="18"/>
      <c r="I169" s="18"/>
    </row>
    <row r="170" spans="2:9" x14ac:dyDescent="0.25">
      <c r="B170" s="17" t="s">
        <v>449</v>
      </c>
      <c r="C170" s="18" t="s">
        <v>290</v>
      </c>
      <c r="D170" s="18" t="s">
        <v>291</v>
      </c>
      <c r="F170" s="18"/>
      <c r="G170" s="18"/>
      <c r="H170" s="18"/>
      <c r="I170" s="18"/>
    </row>
    <row r="171" spans="2:9" x14ac:dyDescent="0.25">
      <c r="B171" s="17" t="s">
        <v>450</v>
      </c>
      <c r="C171" s="18" t="s">
        <v>289</v>
      </c>
      <c r="D171" s="18" t="s">
        <v>289</v>
      </c>
      <c r="F171" s="18"/>
      <c r="G171" s="18"/>
      <c r="H171" s="18"/>
      <c r="I171" s="18"/>
    </row>
    <row r="172" spans="2:9" x14ac:dyDescent="0.25">
      <c r="B172" s="17" t="s">
        <v>451</v>
      </c>
      <c r="C172" s="18" t="s">
        <v>291</v>
      </c>
      <c r="D172" s="18" t="s">
        <v>291</v>
      </c>
      <c r="F172" s="18"/>
      <c r="G172" s="18"/>
      <c r="H172" s="18"/>
      <c r="I172" s="18"/>
    </row>
    <row r="173" spans="2:9" x14ac:dyDescent="0.25">
      <c r="B173" s="17" t="s">
        <v>452</v>
      </c>
      <c r="C173" s="18" t="s">
        <v>291</v>
      </c>
      <c r="D173" s="18" t="s">
        <v>6</v>
      </c>
      <c r="F173" s="18"/>
      <c r="G173" s="18"/>
      <c r="H173" s="18"/>
      <c r="I173" s="18"/>
    </row>
    <row r="174" spans="2:9" x14ac:dyDescent="0.25">
      <c r="B174" s="17" t="s">
        <v>453</v>
      </c>
      <c r="C174" s="18" t="s">
        <v>289</v>
      </c>
      <c r="D174" s="18" t="s">
        <v>290</v>
      </c>
      <c r="F174" s="18"/>
      <c r="G174" s="18"/>
      <c r="H174" s="18"/>
      <c r="I174" s="18"/>
    </row>
    <row r="175" spans="2:9" x14ac:dyDescent="0.25">
      <c r="B175" s="17" t="s">
        <v>454</v>
      </c>
      <c r="C175" s="18" t="s">
        <v>289</v>
      </c>
      <c r="D175" s="18" t="s">
        <v>290</v>
      </c>
      <c r="F175" s="18"/>
      <c r="G175" s="18"/>
      <c r="H175" s="18"/>
      <c r="I175" s="18"/>
    </row>
    <row r="176" spans="2:9" x14ac:dyDescent="0.25">
      <c r="B176" s="17" t="s">
        <v>455</v>
      </c>
      <c r="C176" s="18" t="s">
        <v>291</v>
      </c>
      <c r="D176" s="18" t="s">
        <v>290</v>
      </c>
      <c r="F176" s="18"/>
      <c r="G176" s="18"/>
      <c r="H176" s="18"/>
      <c r="I176" s="18"/>
    </row>
    <row r="177" spans="2:9" x14ac:dyDescent="0.25">
      <c r="B177" s="17" t="s">
        <v>456</v>
      </c>
      <c r="C177" s="18" t="s">
        <v>6</v>
      </c>
      <c r="D177" s="18" t="s">
        <v>6</v>
      </c>
      <c r="F177" s="18"/>
      <c r="G177" s="18"/>
      <c r="H177" s="18"/>
      <c r="I177" s="18"/>
    </row>
    <row r="178" spans="2:9" x14ac:dyDescent="0.25">
      <c r="B178" s="17" t="s">
        <v>457</v>
      </c>
      <c r="C178" s="18" t="s">
        <v>289</v>
      </c>
      <c r="D178" s="18" t="s">
        <v>290</v>
      </c>
      <c r="F178" s="18"/>
      <c r="G178" s="18"/>
      <c r="H178" s="18"/>
      <c r="I178" s="18"/>
    </row>
    <row r="179" spans="2:9" x14ac:dyDescent="0.25">
      <c r="B179" s="17" t="s">
        <v>458</v>
      </c>
      <c r="C179" s="18" t="s">
        <v>290</v>
      </c>
      <c r="D179" s="18" t="s">
        <v>290</v>
      </c>
      <c r="F179" s="18"/>
      <c r="G179" s="18"/>
      <c r="H179" s="18"/>
      <c r="I179" s="18"/>
    </row>
    <row r="180" spans="2:9" x14ac:dyDescent="0.25">
      <c r="B180" s="17" t="s">
        <v>459</v>
      </c>
      <c r="C180" s="18" t="s">
        <v>289</v>
      </c>
      <c r="D180" s="18" t="s">
        <v>289</v>
      </c>
      <c r="F180" s="18"/>
      <c r="G180" s="18"/>
      <c r="H180" s="18"/>
      <c r="I180" s="18"/>
    </row>
    <row r="181" spans="2:9" x14ac:dyDescent="0.25">
      <c r="B181" s="17" t="s">
        <v>460</v>
      </c>
      <c r="C181" s="18" t="s">
        <v>289</v>
      </c>
      <c r="D181" s="18" t="s">
        <v>291</v>
      </c>
      <c r="F181" s="18"/>
      <c r="G181" s="18"/>
      <c r="H181" s="18"/>
      <c r="I181" s="18"/>
    </row>
    <row r="182" spans="2:9" x14ac:dyDescent="0.25">
      <c r="B182" s="17" t="s">
        <v>461</v>
      </c>
      <c r="C182" s="18" t="s">
        <v>290</v>
      </c>
      <c r="D182" s="18" t="s">
        <v>290</v>
      </c>
      <c r="F182" s="18"/>
      <c r="G182" s="18"/>
      <c r="H182" s="18"/>
      <c r="I182" s="18"/>
    </row>
    <row r="183" spans="2:9" x14ac:dyDescent="0.25">
      <c r="B183" s="17" t="s">
        <v>462</v>
      </c>
      <c r="C183" s="18" t="s">
        <v>6</v>
      </c>
      <c r="D183" s="18" t="s">
        <v>290</v>
      </c>
      <c r="F183" s="18"/>
      <c r="G183" s="18"/>
      <c r="H183" s="18"/>
      <c r="I183" s="18"/>
    </row>
    <row r="184" spans="2:9" x14ac:dyDescent="0.25">
      <c r="B184" s="17" t="s">
        <v>463</v>
      </c>
      <c r="C184" s="18" t="s">
        <v>290</v>
      </c>
      <c r="D184" s="18" t="s">
        <v>289</v>
      </c>
      <c r="F184" s="18"/>
      <c r="G184" s="18"/>
      <c r="H184" s="18"/>
      <c r="I184" s="18"/>
    </row>
    <row r="185" spans="2:9" x14ac:dyDescent="0.25">
      <c r="B185" s="17" t="s">
        <v>464</v>
      </c>
      <c r="C185" s="18" t="s">
        <v>289</v>
      </c>
      <c r="D185" s="18" t="s">
        <v>290</v>
      </c>
      <c r="F185" s="18"/>
      <c r="G185" s="18"/>
      <c r="H185" s="18"/>
      <c r="I185" s="18"/>
    </row>
    <row r="186" spans="2:9" x14ac:dyDescent="0.25">
      <c r="B186" s="17" t="s">
        <v>465</v>
      </c>
      <c r="C186" s="18" t="s">
        <v>291</v>
      </c>
      <c r="D186" s="18" t="s">
        <v>291</v>
      </c>
      <c r="F186" s="18"/>
      <c r="G186" s="18"/>
      <c r="H186" s="18"/>
      <c r="I186" s="18"/>
    </row>
    <row r="187" spans="2:9" x14ac:dyDescent="0.25">
      <c r="B187" s="17" t="s">
        <v>466</v>
      </c>
      <c r="C187" s="18" t="s">
        <v>289</v>
      </c>
      <c r="D187" s="18" t="s">
        <v>6</v>
      </c>
      <c r="F187" s="18"/>
      <c r="G187" s="18"/>
      <c r="H187" s="18"/>
      <c r="I187" s="18"/>
    </row>
    <row r="188" spans="2:9" x14ac:dyDescent="0.25">
      <c r="B188" s="17" t="s">
        <v>467</v>
      </c>
      <c r="C188" s="18" t="s">
        <v>291</v>
      </c>
      <c r="D188" s="18" t="s">
        <v>290</v>
      </c>
      <c r="F188" s="18"/>
      <c r="G188" s="18"/>
      <c r="H188" s="18"/>
      <c r="I188" s="18"/>
    </row>
    <row r="189" spans="2:9" x14ac:dyDescent="0.25">
      <c r="B189" s="17" t="s">
        <v>468</v>
      </c>
      <c r="C189" s="18" t="s">
        <v>291</v>
      </c>
      <c r="D189" s="18" t="s">
        <v>290</v>
      </c>
      <c r="F189" s="18"/>
      <c r="G189" s="18"/>
      <c r="H189" s="18"/>
      <c r="I189" s="18"/>
    </row>
    <row r="190" spans="2:9" x14ac:dyDescent="0.25">
      <c r="B190" s="17" t="s">
        <v>469</v>
      </c>
      <c r="C190" s="18" t="s">
        <v>289</v>
      </c>
      <c r="D190" s="18" t="s">
        <v>291</v>
      </c>
      <c r="F190" s="18"/>
      <c r="G190" s="18"/>
      <c r="H190" s="18"/>
      <c r="I190" s="18"/>
    </row>
    <row r="191" spans="2:9" x14ac:dyDescent="0.25">
      <c r="B191" s="17" t="s">
        <v>470</v>
      </c>
      <c r="C191" s="18" t="s">
        <v>289</v>
      </c>
      <c r="D191" s="18" t="s">
        <v>291</v>
      </c>
      <c r="F191" s="18"/>
      <c r="G191" s="18"/>
      <c r="H191" s="18"/>
      <c r="I191" s="18"/>
    </row>
    <row r="192" spans="2:9" x14ac:dyDescent="0.25">
      <c r="B192" s="17" t="s">
        <v>471</v>
      </c>
      <c r="C192" s="18" t="s">
        <v>290</v>
      </c>
      <c r="D192" s="18" t="s">
        <v>290</v>
      </c>
      <c r="F192" s="18"/>
      <c r="G192" s="18"/>
      <c r="H192" s="18"/>
      <c r="I192" s="18"/>
    </row>
    <row r="193" spans="2:9" x14ac:dyDescent="0.25">
      <c r="B193" s="17" t="s">
        <v>472</v>
      </c>
      <c r="C193" s="18" t="s">
        <v>289</v>
      </c>
      <c r="D193" s="18" t="s">
        <v>291</v>
      </c>
      <c r="F193" s="18"/>
      <c r="G193" s="18"/>
      <c r="H193" s="18"/>
      <c r="I193" s="18"/>
    </row>
    <row r="194" spans="2:9" x14ac:dyDescent="0.25">
      <c r="B194" s="17" t="s">
        <v>473</v>
      </c>
      <c r="C194" s="18" t="s">
        <v>289</v>
      </c>
      <c r="D194" s="18" t="s">
        <v>290</v>
      </c>
      <c r="F194" s="18"/>
      <c r="G194" s="18"/>
      <c r="H194" s="18"/>
      <c r="I194" s="18"/>
    </row>
    <row r="195" spans="2:9" x14ac:dyDescent="0.25">
      <c r="B195" s="17" t="s">
        <v>474</v>
      </c>
      <c r="C195" s="18" t="s">
        <v>290</v>
      </c>
      <c r="D195" s="18" t="s">
        <v>291</v>
      </c>
      <c r="F195" s="18"/>
      <c r="G195" s="18"/>
      <c r="H195" s="18"/>
      <c r="I195" s="18"/>
    </row>
    <row r="196" spans="2:9" x14ac:dyDescent="0.25">
      <c r="B196" s="17" t="s">
        <v>475</v>
      </c>
      <c r="C196" s="18" t="s">
        <v>291</v>
      </c>
      <c r="D196" s="18" t="s">
        <v>6</v>
      </c>
      <c r="F196" s="18"/>
      <c r="G196" s="18"/>
      <c r="H196" s="18"/>
      <c r="I196" s="18"/>
    </row>
    <row r="197" spans="2:9" x14ac:dyDescent="0.25">
      <c r="B197" s="17" t="s">
        <v>476</v>
      </c>
      <c r="C197" s="18" t="s">
        <v>6</v>
      </c>
      <c r="D197" s="18" t="s">
        <v>290</v>
      </c>
      <c r="F197" s="18"/>
      <c r="G197" s="18"/>
      <c r="H197" s="18"/>
      <c r="I197" s="18"/>
    </row>
    <row r="198" spans="2:9" x14ac:dyDescent="0.25">
      <c r="B198" s="17" t="s">
        <v>477</v>
      </c>
      <c r="C198" s="18" t="s">
        <v>291</v>
      </c>
      <c r="D198" s="18" t="s">
        <v>291</v>
      </c>
      <c r="F198" s="18"/>
      <c r="G198" s="18"/>
      <c r="H198" s="18"/>
      <c r="I198" s="18"/>
    </row>
    <row r="199" spans="2:9" x14ac:dyDescent="0.25">
      <c r="B199" s="17" t="s">
        <v>478</v>
      </c>
      <c r="C199" s="18" t="s">
        <v>6</v>
      </c>
      <c r="D199" s="18" t="s">
        <v>290</v>
      </c>
      <c r="F199" s="18"/>
      <c r="G199" s="18"/>
      <c r="H199" s="18"/>
      <c r="I199" s="18"/>
    </row>
    <row r="200" spans="2:9" x14ac:dyDescent="0.25">
      <c r="B200" s="17" t="s">
        <v>479</v>
      </c>
      <c r="C200" s="18" t="s">
        <v>289</v>
      </c>
      <c r="D200" s="18" t="s">
        <v>290</v>
      </c>
      <c r="F200" s="18"/>
      <c r="G200" s="18"/>
      <c r="H200" s="18"/>
      <c r="I200" s="18"/>
    </row>
    <row r="201" spans="2:9" x14ac:dyDescent="0.25">
      <c r="B201" s="17" t="s">
        <v>480</v>
      </c>
      <c r="C201" s="18" t="s">
        <v>290</v>
      </c>
      <c r="D201" s="18" t="s">
        <v>6</v>
      </c>
      <c r="F201" s="18"/>
      <c r="G201" s="18"/>
      <c r="H201" s="18"/>
      <c r="I201" s="18"/>
    </row>
    <row r="202" spans="2:9" x14ac:dyDescent="0.25">
      <c r="B202" s="17" t="s">
        <v>481</v>
      </c>
      <c r="C202" s="18" t="s">
        <v>291</v>
      </c>
      <c r="D202" s="18" t="s">
        <v>290</v>
      </c>
      <c r="F202" s="18"/>
      <c r="G202" s="18"/>
      <c r="H202" s="18"/>
      <c r="I202" s="18"/>
    </row>
    <row r="203" spans="2:9" x14ac:dyDescent="0.25">
      <c r="B203" s="17" t="s">
        <v>482</v>
      </c>
      <c r="C203" s="18" t="s">
        <v>289</v>
      </c>
      <c r="D203" s="18" t="s">
        <v>290</v>
      </c>
      <c r="F203" s="18"/>
      <c r="G203" s="18"/>
      <c r="H203" s="18"/>
      <c r="I203" s="18"/>
    </row>
    <row r="204" spans="2:9" x14ac:dyDescent="0.25">
      <c r="B204" s="17" t="s">
        <v>483</v>
      </c>
      <c r="C204" s="18" t="s">
        <v>290</v>
      </c>
      <c r="D204" s="18" t="s">
        <v>290</v>
      </c>
      <c r="F204" s="18"/>
      <c r="G204" s="18"/>
      <c r="H204" s="18"/>
      <c r="I204" s="18"/>
    </row>
    <row r="205" spans="2:9" x14ac:dyDescent="0.25">
      <c r="B205" s="17" t="s">
        <v>484</v>
      </c>
      <c r="C205" s="18" t="s">
        <v>291</v>
      </c>
      <c r="D205" s="18" t="s">
        <v>291</v>
      </c>
      <c r="F205" s="18"/>
      <c r="G205" s="18"/>
      <c r="H205" s="18"/>
      <c r="I205" s="18"/>
    </row>
    <row r="206" spans="2:9" x14ac:dyDescent="0.25">
      <c r="B206" s="17" t="s">
        <v>485</v>
      </c>
      <c r="C206" s="18" t="s">
        <v>290</v>
      </c>
      <c r="D206" s="18" t="s">
        <v>289</v>
      </c>
      <c r="F206" s="18"/>
      <c r="G206" s="18"/>
      <c r="H206" s="18"/>
      <c r="I206" s="18"/>
    </row>
    <row r="207" spans="2:9" x14ac:dyDescent="0.25">
      <c r="B207" s="17" t="s">
        <v>486</v>
      </c>
      <c r="C207" s="18" t="s">
        <v>289</v>
      </c>
      <c r="D207" s="18" t="s">
        <v>291</v>
      </c>
      <c r="F207" s="18"/>
      <c r="G207" s="18"/>
      <c r="H207" s="18"/>
      <c r="I207" s="18"/>
    </row>
    <row r="208" spans="2:9" x14ac:dyDescent="0.25">
      <c r="B208" s="17" t="s">
        <v>487</v>
      </c>
      <c r="C208" s="18" t="s">
        <v>290</v>
      </c>
      <c r="D208" s="18" t="s">
        <v>290</v>
      </c>
      <c r="F208" s="18"/>
      <c r="G208" s="18"/>
      <c r="H208" s="18"/>
      <c r="I208" s="18"/>
    </row>
    <row r="209" spans="2:9" x14ac:dyDescent="0.25">
      <c r="B209" s="17" t="s">
        <v>488</v>
      </c>
      <c r="C209" s="18" t="s">
        <v>6</v>
      </c>
      <c r="D209" s="18" t="s">
        <v>289</v>
      </c>
      <c r="F209" s="18"/>
      <c r="G209" s="18"/>
      <c r="H209" s="18"/>
      <c r="I209" s="18"/>
    </row>
    <row r="210" spans="2:9" x14ac:dyDescent="0.25">
      <c r="B210" s="17" t="s">
        <v>489</v>
      </c>
      <c r="C210" s="18" t="s">
        <v>290</v>
      </c>
      <c r="D210" s="18" t="s">
        <v>290</v>
      </c>
      <c r="F210" s="18"/>
      <c r="G210" s="18"/>
      <c r="H210" s="18"/>
      <c r="I210" s="18"/>
    </row>
    <row r="211" spans="2:9" x14ac:dyDescent="0.25">
      <c r="B211" s="17" t="s">
        <v>490</v>
      </c>
      <c r="C211" s="18" t="s">
        <v>6</v>
      </c>
      <c r="D211" s="18" t="s">
        <v>290</v>
      </c>
      <c r="F211" s="18"/>
      <c r="G211" s="18"/>
      <c r="H211" s="18"/>
      <c r="I211" s="18"/>
    </row>
    <row r="212" spans="2:9" x14ac:dyDescent="0.25">
      <c r="B212" s="17" t="s">
        <v>491</v>
      </c>
      <c r="C212" s="18" t="s">
        <v>290</v>
      </c>
      <c r="D212" s="18" t="s">
        <v>289</v>
      </c>
      <c r="F212" s="18"/>
      <c r="G212" s="18"/>
      <c r="H212" s="18"/>
      <c r="I212" s="18"/>
    </row>
    <row r="213" spans="2:9" x14ac:dyDescent="0.25">
      <c r="B213" s="17" t="s">
        <v>492</v>
      </c>
      <c r="C213" s="18" t="s">
        <v>289</v>
      </c>
      <c r="D213" s="18" t="s">
        <v>289</v>
      </c>
      <c r="F213" s="18"/>
      <c r="G213" s="18"/>
      <c r="H213" s="18"/>
      <c r="I213" s="18"/>
    </row>
    <row r="214" spans="2:9" x14ac:dyDescent="0.25">
      <c r="B214" s="17" t="s">
        <v>493</v>
      </c>
      <c r="C214" s="18" t="s">
        <v>290</v>
      </c>
      <c r="D214" s="18" t="s">
        <v>291</v>
      </c>
      <c r="F214" s="18"/>
      <c r="G214" s="18"/>
      <c r="H214" s="18"/>
      <c r="I214" s="18"/>
    </row>
    <row r="215" spans="2:9" x14ac:dyDescent="0.25">
      <c r="B215" s="17" t="s">
        <v>494</v>
      </c>
      <c r="C215" s="18" t="s">
        <v>290</v>
      </c>
      <c r="D215" s="18" t="s">
        <v>6</v>
      </c>
      <c r="F215" s="18"/>
      <c r="G215" s="18"/>
      <c r="H215" s="18"/>
      <c r="I215" s="18"/>
    </row>
    <row r="216" spans="2:9" x14ac:dyDescent="0.25">
      <c r="B216" s="17" t="s">
        <v>495</v>
      </c>
      <c r="C216" s="18" t="s">
        <v>291</v>
      </c>
      <c r="D216" s="18" t="s">
        <v>290</v>
      </c>
      <c r="F216" s="18"/>
      <c r="G216" s="18"/>
      <c r="H216" s="18"/>
      <c r="I216" s="18"/>
    </row>
    <row r="217" spans="2:9" x14ac:dyDescent="0.25">
      <c r="B217" s="17" t="s">
        <v>496</v>
      </c>
      <c r="C217" s="18" t="s">
        <v>289</v>
      </c>
      <c r="D217" s="18" t="s">
        <v>6</v>
      </c>
      <c r="F217" s="18"/>
      <c r="G217" s="18"/>
      <c r="H217" s="18"/>
      <c r="I217" s="18"/>
    </row>
    <row r="218" spans="2:9" x14ac:dyDescent="0.25">
      <c r="B218" s="17" t="s">
        <v>497</v>
      </c>
      <c r="C218" s="18" t="s">
        <v>289</v>
      </c>
      <c r="D218" s="18" t="s">
        <v>289</v>
      </c>
      <c r="F218" s="18"/>
      <c r="G218" s="18"/>
      <c r="H218" s="18"/>
      <c r="I218" s="18"/>
    </row>
    <row r="219" spans="2:9" x14ac:dyDescent="0.25">
      <c r="B219" s="17" t="s">
        <v>498</v>
      </c>
      <c r="C219" s="18" t="s">
        <v>291</v>
      </c>
      <c r="D219" s="18" t="s">
        <v>290</v>
      </c>
      <c r="F219" s="18"/>
      <c r="G219" s="18"/>
      <c r="H219" s="18"/>
      <c r="I219" s="18"/>
    </row>
    <row r="220" spans="2:9" x14ac:dyDescent="0.25">
      <c r="B220" s="17" t="s">
        <v>499</v>
      </c>
      <c r="C220" s="18" t="s">
        <v>291</v>
      </c>
      <c r="D220" s="18" t="s">
        <v>291</v>
      </c>
      <c r="F220" s="18"/>
      <c r="G220" s="18"/>
      <c r="H220" s="18"/>
      <c r="I220" s="18"/>
    </row>
    <row r="221" spans="2:9" x14ac:dyDescent="0.25">
      <c r="B221" s="17" t="s">
        <v>500</v>
      </c>
      <c r="C221" s="18" t="s">
        <v>6</v>
      </c>
      <c r="D221" s="18" t="s">
        <v>291</v>
      </c>
      <c r="F221" s="18"/>
      <c r="G221" s="18"/>
      <c r="H221" s="18"/>
      <c r="I221" s="18"/>
    </row>
    <row r="222" spans="2:9" x14ac:dyDescent="0.25">
      <c r="B222" s="17" t="s">
        <v>501</v>
      </c>
      <c r="C222" s="18" t="s">
        <v>290</v>
      </c>
      <c r="D222" s="18" t="s">
        <v>290</v>
      </c>
      <c r="F222" s="18"/>
      <c r="G222" s="18"/>
      <c r="H222" s="18"/>
      <c r="I222" s="18"/>
    </row>
    <row r="223" spans="2:9" x14ac:dyDescent="0.25">
      <c r="B223" s="17" t="s">
        <v>502</v>
      </c>
      <c r="C223" s="18" t="s">
        <v>289</v>
      </c>
      <c r="D223" s="18" t="s">
        <v>289</v>
      </c>
      <c r="F223" s="18"/>
      <c r="G223" s="18"/>
      <c r="H223" s="18"/>
      <c r="I223" s="18"/>
    </row>
    <row r="224" spans="2:9" x14ac:dyDescent="0.25">
      <c r="B224" s="17" t="s">
        <v>503</v>
      </c>
      <c r="C224" s="18" t="s">
        <v>6</v>
      </c>
      <c r="D224" s="18" t="s">
        <v>291</v>
      </c>
      <c r="F224" s="18"/>
      <c r="G224" s="18"/>
      <c r="H224" s="18"/>
      <c r="I224" s="18"/>
    </row>
    <row r="225" spans="2:9" x14ac:dyDescent="0.25">
      <c r="B225" s="17" t="s">
        <v>504</v>
      </c>
      <c r="C225" s="18" t="s">
        <v>290</v>
      </c>
      <c r="D225" s="18" t="s">
        <v>290</v>
      </c>
      <c r="F225" s="18"/>
      <c r="G225" s="18"/>
      <c r="H225" s="18"/>
      <c r="I225" s="18"/>
    </row>
    <row r="226" spans="2:9" x14ac:dyDescent="0.25">
      <c r="B226" s="17" t="s">
        <v>505</v>
      </c>
      <c r="C226" s="18" t="s">
        <v>289</v>
      </c>
      <c r="D226" s="18" t="s">
        <v>290</v>
      </c>
      <c r="F226" s="18"/>
      <c r="G226" s="18"/>
      <c r="H226" s="18"/>
      <c r="I226" s="18"/>
    </row>
    <row r="227" spans="2:9" x14ac:dyDescent="0.25">
      <c r="B227" s="17" t="s">
        <v>506</v>
      </c>
      <c r="C227" s="18" t="s">
        <v>290</v>
      </c>
      <c r="D227" s="18" t="s">
        <v>291</v>
      </c>
      <c r="F227" s="18"/>
      <c r="G227" s="18"/>
      <c r="H227" s="18"/>
      <c r="I227" s="18"/>
    </row>
    <row r="228" spans="2:9" x14ac:dyDescent="0.25">
      <c r="B228" s="17" t="s">
        <v>507</v>
      </c>
      <c r="C228" s="18" t="s">
        <v>289</v>
      </c>
      <c r="D228" s="18" t="s">
        <v>291</v>
      </c>
      <c r="F228" s="18"/>
      <c r="G228" s="18"/>
      <c r="H228" s="18"/>
      <c r="I228" s="18"/>
    </row>
    <row r="229" spans="2:9" x14ac:dyDescent="0.25">
      <c r="B229" s="17" t="s">
        <v>508</v>
      </c>
      <c r="C229" s="18" t="s">
        <v>290</v>
      </c>
      <c r="D229" s="18" t="s">
        <v>290</v>
      </c>
      <c r="F229" s="18"/>
      <c r="G229" s="18"/>
      <c r="H229" s="18"/>
      <c r="I229" s="18"/>
    </row>
    <row r="230" spans="2:9" x14ac:dyDescent="0.25">
      <c r="B230" s="17" t="s">
        <v>509</v>
      </c>
      <c r="C230" s="18" t="s">
        <v>291</v>
      </c>
      <c r="D230" s="18" t="s">
        <v>289</v>
      </c>
      <c r="F230" s="18"/>
      <c r="G230" s="18"/>
      <c r="H230" s="18"/>
      <c r="I230" s="18"/>
    </row>
    <row r="231" spans="2:9" x14ac:dyDescent="0.25">
      <c r="B231" s="17" t="s">
        <v>510</v>
      </c>
      <c r="C231" s="18" t="s">
        <v>289</v>
      </c>
      <c r="D231" s="18" t="s">
        <v>6</v>
      </c>
      <c r="F231" s="18"/>
      <c r="G231" s="18"/>
      <c r="H231" s="18"/>
      <c r="I231" s="18"/>
    </row>
    <row r="232" spans="2:9" x14ac:dyDescent="0.25">
      <c r="B232" s="17" t="s">
        <v>511</v>
      </c>
      <c r="C232" s="18" t="s">
        <v>291</v>
      </c>
      <c r="D232" s="18" t="s">
        <v>291</v>
      </c>
      <c r="F232" s="18"/>
      <c r="G232" s="18"/>
      <c r="H232" s="18"/>
      <c r="I232" s="18"/>
    </row>
    <row r="233" spans="2:9" x14ac:dyDescent="0.25">
      <c r="B233" s="17" t="s">
        <v>512</v>
      </c>
      <c r="C233" s="18" t="s">
        <v>289</v>
      </c>
      <c r="D233" s="18" t="s">
        <v>290</v>
      </c>
      <c r="F233" s="18"/>
      <c r="G233" s="18"/>
      <c r="H233" s="18"/>
      <c r="I233" s="18"/>
    </row>
    <row r="234" spans="2:9" x14ac:dyDescent="0.25">
      <c r="B234" s="17" t="s">
        <v>513</v>
      </c>
      <c r="C234" s="18" t="s">
        <v>290</v>
      </c>
      <c r="D234" s="18" t="s">
        <v>290</v>
      </c>
      <c r="F234" s="18"/>
      <c r="G234" s="18"/>
      <c r="H234" s="18"/>
      <c r="I234" s="18"/>
    </row>
    <row r="235" spans="2:9" x14ac:dyDescent="0.25">
      <c r="B235" s="17" t="s">
        <v>514</v>
      </c>
      <c r="C235" s="18" t="s">
        <v>290</v>
      </c>
      <c r="D235" s="18" t="s">
        <v>291</v>
      </c>
      <c r="F235" s="18"/>
      <c r="G235" s="18"/>
      <c r="H235" s="18"/>
      <c r="I235" s="18"/>
    </row>
    <row r="236" spans="2:9" x14ac:dyDescent="0.25">
      <c r="B236" s="17" t="s">
        <v>515</v>
      </c>
      <c r="C236" s="18" t="s">
        <v>289</v>
      </c>
      <c r="D236" s="18" t="s">
        <v>291</v>
      </c>
      <c r="F236" s="18"/>
      <c r="G236" s="18"/>
      <c r="H236" s="18"/>
      <c r="I236" s="18"/>
    </row>
    <row r="237" spans="2:9" x14ac:dyDescent="0.25">
      <c r="B237" s="17" t="s">
        <v>516</v>
      </c>
      <c r="C237" s="18" t="s">
        <v>290</v>
      </c>
      <c r="D237" s="18" t="s">
        <v>289</v>
      </c>
      <c r="F237" s="18"/>
      <c r="G237" s="18"/>
      <c r="H237" s="18"/>
      <c r="I237" s="18"/>
    </row>
    <row r="238" spans="2:9" x14ac:dyDescent="0.25">
      <c r="B238" s="17" t="s">
        <v>517</v>
      </c>
      <c r="C238" s="18" t="s">
        <v>289</v>
      </c>
      <c r="D238" s="18" t="s">
        <v>290</v>
      </c>
      <c r="F238" s="18"/>
      <c r="G238" s="18"/>
      <c r="H238" s="18"/>
      <c r="I238" s="18"/>
    </row>
    <row r="239" spans="2:9" x14ac:dyDescent="0.25">
      <c r="B239" s="17" t="s">
        <v>518</v>
      </c>
      <c r="C239" s="18" t="s">
        <v>290</v>
      </c>
      <c r="D239" s="18" t="s">
        <v>291</v>
      </c>
      <c r="F239" s="18"/>
      <c r="G239" s="18"/>
      <c r="H239" s="18"/>
      <c r="I239" s="18"/>
    </row>
    <row r="240" spans="2:9" x14ac:dyDescent="0.25">
      <c r="B240" s="17" t="s">
        <v>519</v>
      </c>
      <c r="C240" s="18" t="s">
        <v>291</v>
      </c>
      <c r="D240" s="18" t="s">
        <v>6</v>
      </c>
      <c r="F240" s="18"/>
      <c r="G240" s="18"/>
      <c r="H240" s="18"/>
      <c r="I240" s="18"/>
    </row>
    <row r="241" spans="2:9" x14ac:dyDescent="0.25">
      <c r="B241" s="17" t="s">
        <v>520</v>
      </c>
      <c r="C241" s="18" t="s">
        <v>290</v>
      </c>
      <c r="D241" s="18" t="s">
        <v>290</v>
      </c>
      <c r="F241" s="18"/>
      <c r="G241" s="18"/>
      <c r="H241" s="18"/>
      <c r="I241" s="18"/>
    </row>
    <row r="242" spans="2:9" x14ac:dyDescent="0.25">
      <c r="B242" s="17" t="s">
        <v>521</v>
      </c>
      <c r="C242" s="18" t="s">
        <v>6</v>
      </c>
      <c r="D242" s="18" t="s">
        <v>291</v>
      </c>
      <c r="F242" s="18"/>
      <c r="G242" s="18"/>
      <c r="H242" s="18"/>
      <c r="I242" s="18"/>
    </row>
    <row r="243" spans="2:9" x14ac:dyDescent="0.25">
      <c r="B243" s="17" t="s">
        <v>522</v>
      </c>
      <c r="C243" s="18" t="s">
        <v>289</v>
      </c>
      <c r="D243" s="18" t="s">
        <v>289</v>
      </c>
      <c r="F243" s="18"/>
      <c r="G243" s="18"/>
      <c r="H243" s="18"/>
      <c r="I243" s="18"/>
    </row>
    <row r="244" spans="2:9" x14ac:dyDescent="0.25">
      <c r="B244" s="17" t="s">
        <v>523</v>
      </c>
      <c r="C244" s="18" t="s">
        <v>291</v>
      </c>
      <c r="D244" s="18" t="s">
        <v>291</v>
      </c>
      <c r="F244" s="18"/>
      <c r="G244" s="18"/>
      <c r="H244" s="18"/>
      <c r="I244" s="18"/>
    </row>
    <row r="245" spans="2:9" x14ac:dyDescent="0.25">
      <c r="B245" s="17" t="s">
        <v>524</v>
      </c>
      <c r="C245" s="18" t="s">
        <v>6</v>
      </c>
      <c r="D245" s="18" t="s">
        <v>290</v>
      </c>
      <c r="F245" s="18"/>
      <c r="G245" s="18"/>
      <c r="H245" s="18"/>
      <c r="I245" s="18"/>
    </row>
    <row r="246" spans="2:9" x14ac:dyDescent="0.25">
      <c r="B246" s="17" t="s">
        <v>525</v>
      </c>
      <c r="C246" s="18" t="s">
        <v>291</v>
      </c>
      <c r="D246" s="18" t="s">
        <v>291</v>
      </c>
      <c r="F246" s="18"/>
      <c r="G246" s="18"/>
      <c r="H246" s="18"/>
      <c r="I246" s="18"/>
    </row>
    <row r="247" spans="2:9" x14ac:dyDescent="0.25">
      <c r="B247" s="17" t="s">
        <v>526</v>
      </c>
      <c r="C247" s="18" t="s">
        <v>289</v>
      </c>
      <c r="D247" s="18" t="s">
        <v>289</v>
      </c>
      <c r="F247" s="18"/>
      <c r="G247" s="18"/>
      <c r="H247" s="18"/>
      <c r="I247" s="18"/>
    </row>
    <row r="248" spans="2:9" x14ac:dyDescent="0.25">
      <c r="B248" s="17" t="s">
        <v>527</v>
      </c>
      <c r="C248" s="18" t="s">
        <v>289</v>
      </c>
      <c r="D248" s="18" t="s">
        <v>290</v>
      </c>
      <c r="F248" s="18"/>
      <c r="G248" s="18"/>
      <c r="H248" s="18"/>
      <c r="I248" s="18"/>
    </row>
    <row r="249" spans="2:9" x14ac:dyDescent="0.25">
      <c r="B249" s="17" t="s">
        <v>528</v>
      </c>
      <c r="C249" s="18" t="s">
        <v>290</v>
      </c>
      <c r="D249" s="18" t="s">
        <v>290</v>
      </c>
      <c r="F249" s="18"/>
      <c r="G249" s="18"/>
      <c r="H249" s="18"/>
      <c r="I249" s="18"/>
    </row>
    <row r="250" spans="2:9" x14ac:dyDescent="0.25">
      <c r="B250" s="17" t="s">
        <v>529</v>
      </c>
      <c r="C250" s="18" t="s">
        <v>289</v>
      </c>
      <c r="D250" s="18" t="s">
        <v>290</v>
      </c>
      <c r="F250" s="18"/>
      <c r="G250" s="18"/>
      <c r="H250" s="18"/>
      <c r="I250" s="18"/>
    </row>
    <row r="251" spans="2:9" x14ac:dyDescent="0.25">
      <c r="B251" s="17" t="s">
        <v>530</v>
      </c>
      <c r="C251" s="18" t="s">
        <v>290</v>
      </c>
      <c r="D251" s="18" t="s">
        <v>289</v>
      </c>
      <c r="F251" s="18"/>
      <c r="G251" s="18"/>
      <c r="H251" s="18"/>
      <c r="I251" s="18"/>
    </row>
    <row r="252" spans="2:9" x14ac:dyDescent="0.25">
      <c r="B252" s="17" t="s">
        <v>531</v>
      </c>
      <c r="C252" s="18" t="s">
        <v>290</v>
      </c>
      <c r="D252" s="18" t="s">
        <v>291</v>
      </c>
      <c r="F252" s="18"/>
      <c r="G252" s="18"/>
      <c r="H252" s="18"/>
      <c r="I252" s="18"/>
    </row>
    <row r="253" spans="2:9" x14ac:dyDescent="0.25">
      <c r="B253" s="17" t="s">
        <v>532</v>
      </c>
      <c r="C253" s="18" t="s">
        <v>6</v>
      </c>
      <c r="D253" s="18" t="s">
        <v>291</v>
      </c>
      <c r="F253" s="18"/>
      <c r="G253" s="18"/>
      <c r="H253" s="18"/>
      <c r="I253" s="18"/>
    </row>
    <row r="254" spans="2:9" x14ac:dyDescent="0.25">
      <c r="B254" s="17" t="s">
        <v>533</v>
      </c>
      <c r="C254" s="18" t="s">
        <v>291</v>
      </c>
      <c r="D254" s="18" t="s">
        <v>6</v>
      </c>
      <c r="F254" s="18"/>
      <c r="G254" s="18"/>
      <c r="H254" s="18"/>
      <c r="I254" s="18"/>
    </row>
    <row r="255" spans="2:9" x14ac:dyDescent="0.25">
      <c r="B255" s="17" t="s">
        <v>534</v>
      </c>
      <c r="C255" s="18" t="s">
        <v>289</v>
      </c>
      <c r="D255" s="18" t="s">
        <v>290</v>
      </c>
      <c r="F255" s="18"/>
      <c r="G255" s="18"/>
      <c r="H255" s="18"/>
      <c r="I255" s="18"/>
    </row>
    <row r="256" spans="2:9" x14ac:dyDescent="0.25">
      <c r="B256" s="17" t="s">
        <v>535</v>
      </c>
      <c r="C256" s="18" t="s">
        <v>290</v>
      </c>
      <c r="D256" s="18" t="s">
        <v>290</v>
      </c>
      <c r="F256" s="18"/>
      <c r="G256" s="18"/>
      <c r="H256" s="18"/>
      <c r="I256" s="18"/>
    </row>
    <row r="257" spans="2:9" x14ac:dyDescent="0.25">
      <c r="B257" s="17" t="s">
        <v>536</v>
      </c>
      <c r="C257" s="18" t="s">
        <v>6</v>
      </c>
      <c r="D257" s="18" t="s">
        <v>290</v>
      </c>
      <c r="F257" s="18"/>
      <c r="G257" s="18"/>
      <c r="H257" s="18"/>
      <c r="I257" s="18"/>
    </row>
    <row r="258" spans="2:9" x14ac:dyDescent="0.25">
      <c r="B258" s="17" t="s">
        <v>537</v>
      </c>
      <c r="C258" s="18" t="s">
        <v>6</v>
      </c>
      <c r="D258" s="18" t="s">
        <v>289</v>
      </c>
      <c r="F258" s="18"/>
      <c r="G258" s="18"/>
      <c r="H258" s="18"/>
      <c r="I258" s="18"/>
    </row>
    <row r="259" spans="2:9" x14ac:dyDescent="0.25">
      <c r="B259" s="17" t="s">
        <v>538</v>
      </c>
      <c r="C259" s="18" t="s">
        <v>289</v>
      </c>
      <c r="D259" s="18" t="s">
        <v>6</v>
      </c>
      <c r="F259" s="18"/>
      <c r="G259" s="18"/>
      <c r="H259" s="18"/>
      <c r="I259" s="18"/>
    </row>
    <row r="260" spans="2:9" x14ac:dyDescent="0.25">
      <c r="B260" s="17" t="s">
        <v>539</v>
      </c>
      <c r="C260" s="18" t="s">
        <v>290</v>
      </c>
      <c r="D260" s="18" t="s">
        <v>289</v>
      </c>
      <c r="F260" s="18"/>
      <c r="G260" s="18"/>
      <c r="H260" s="18"/>
      <c r="I260" s="18"/>
    </row>
    <row r="261" spans="2:9" x14ac:dyDescent="0.25">
      <c r="B261" s="17" t="s">
        <v>540</v>
      </c>
      <c r="C261" s="18" t="s">
        <v>291</v>
      </c>
      <c r="D261" s="18" t="s">
        <v>290</v>
      </c>
      <c r="F261" s="18"/>
      <c r="G261" s="18"/>
      <c r="H261" s="18"/>
      <c r="I261" s="18"/>
    </row>
    <row r="262" spans="2:9" x14ac:dyDescent="0.25">
      <c r="B262" s="17" t="s">
        <v>541</v>
      </c>
      <c r="C262" s="18" t="s">
        <v>290</v>
      </c>
      <c r="D262" s="18" t="s">
        <v>291</v>
      </c>
      <c r="F262" s="18"/>
      <c r="G262" s="18"/>
      <c r="H262" s="18"/>
      <c r="I262" s="18"/>
    </row>
    <row r="263" spans="2:9" x14ac:dyDescent="0.25">
      <c r="B263" s="17" t="s">
        <v>542</v>
      </c>
      <c r="C263" s="18" t="s">
        <v>6</v>
      </c>
      <c r="D263" s="18" t="s">
        <v>290</v>
      </c>
      <c r="F263" s="18"/>
      <c r="G263" s="18"/>
      <c r="H263" s="18"/>
      <c r="I263" s="18"/>
    </row>
    <row r="264" spans="2:9" x14ac:dyDescent="0.25">
      <c r="B264" s="17" t="s">
        <v>543</v>
      </c>
      <c r="C264" s="18" t="s">
        <v>6</v>
      </c>
      <c r="D264" s="18" t="s">
        <v>6</v>
      </c>
      <c r="F264" s="18"/>
      <c r="G264" s="18"/>
      <c r="H264" s="18"/>
      <c r="I264" s="18"/>
    </row>
    <row r="265" spans="2:9" x14ac:dyDescent="0.25">
      <c r="B265" s="17" t="s">
        <v>544</v>
      </c>
      <c r="C265" s="18" t="s">
        <v>290</v>
      </c>
      <c r="D265" s="18" t="s">
        <v>6</v>
      </c>
      <c r="F265" s="18"/>
      <c r="G265" s="18"/>
      <c r="H265" s="18"/>
      <c r="I265" s="18"/>
    </row>
    <row r="266" spans="2:9" x14ac:dyDescent="0.25">
      <c r="B266" s="17" t="s">
        <v>545</v>
      </c>
      <c r="C266" s="18" t="s">
        <v>6</v>
      </c>
      <c r="D266" s="18" t="s">
        <v>290</v>
      </c>
      <c r="F266" s="18"/>
      <c r="G266" s="18"/>
      <c r="H266" s="18"/>
      <c r="I266" s="18"/>
    </row>
    <row r="267" spans="2:9" x14ac:dyDescent="0.25">
      <c r="B267" s="17" t="s">
        <v>546</v>
      </c>
      <c r="C267" s="18" t="s">
        <v>291</v>
      </c>
      <c r="D267" s="18" t="s">
        <v>6</v>
      </c>
      <c r="F267" s="18"/>
      <c r="G267" s="18"/>
      <c r="H267" s="18"/>
      <c r="I267" s="18"/>
    </row>
    <row r="268" spans="2:9" x14ac:dyDescent="0.25">
      <c r="B268" s="17" t="s">
        <v>547</v>
      </c>
      <c r="C268" s="18" t="s">
        <v>291</v>
      </c>
      <c r="D268" s="18" t="s">
        <v>291</v>
      </c>
      <c r="F268" s="18"/>
      <c r="G268" s="18"/>
      <c r="H268" s="18"/>
      <c r="I268" s="18"/>
    </row>
    <row r="269" spans="2:9" x14ac:dyDescent="0.25">
      <c r="B269" s="17" t="s">
        <v>548</v>
      </c>
      <c r="C269" s="18" t="s">
        <v>289</v>
      </c>
      <c r="D269" s="18" t="s">
        <v>291</v>
      </c>
      <c r="F269" s="18"/>
      <c r="G269" s="18"/>
      <c r="H269" s="18"/>
      <c r="I269" s="18"/>
    </row>
    <row r="270" spans="2:9" x14ac:dyDescent="0.25">
      <c r="B270" s="17" t="s">
        <v>549</v>
      </c>
      <c r="C270" s="18" t="s">
        <v>291</v>
      </c>
      <c r="D270" s="18" t="s">
        <v>289</v>
      </c>
      <c r="F270" s="18"/>
      <c r="G270" s="18"/>
      <c r="H270" s="18"/>
      <c r="I270" s="18"/>
    </row>
    <row r="271" spans="2:9" x14ac:dyDescent="0.25">
      <c r="B271" s="17" t="s">
        <v>550</v>
      </c>
      <c r="C271" s="18" t="s">
        <v>290</v>
      </c>
      <c r="D271" s="18" t="s">
        <v>291</v>
      </c>
      <c r="F271" s="18"/>
      <c r="G271" s="18"/>
      <c r="H271" s="18"/>
      <c r="I271" s="18"/>
    </row>
    <row r="272" spans="2:9" x14ac:dyDescent="0.25">
      <c r="B272" s="17" t="s">
        <v>551</v>
      </c>
      <c r="C272" s="18" t="s">
        <v>289</v>
      </c>
      <c r="D272" s="18" t="s">
        <v>290</v>
      </c>
      <c r="F272" s="18"/>
      <c r="G272" s="18"/>
      <c r="H272" s="18"/>
      <c r="I272" s="18"/>
    </row>
    <row r="273" spans="2:9" x14ac:dyDescent="0.25">
      <c r="B273" s="17" t="s">
        <v>552</v>
      </c>
      <c r="C273" s="18" t="s">
        <v>289</v>
      </c>
      <c r="D273" s="18" t="s">
        <v>289</v>
      </c>
      <c r="F273" s="18"/>
      <c r="G273" s="18"/>
      <c r="H273" s="18"/>
      <c r="I273" s="18"/>
    </row>
    <row r="274" spans="2:9" x14ac:dyDescent="0.25">
      <c r="B274" s="17" t="s">
        <v>553</v>
      </c>
      <c r="C274" s="18" t="s">
        <v>289</v>
      </c>
      <c r="D274" s="18" t="s">
        <v>289</v>
      </c>
      <c r="F274" s="18"/>
      <c r="G274" s="18"/>
      <c r="H274" s="18"/>
      <c r="I274" s="18"/>
    </row>
    <row r="275" spans="2:9" x14ac:dyDescent="0.25">
      <c r="B275" s="17" t="s">
        <v>554</v>
      </c>
      <c r="C275" s="18" t="s">
        <v>289</v>
      </c>
      <c r="D275" s="18" t="s">
        <v>289</v>
      </c>
      <c r="F275" s="18"/>
      <c r="G275" s="18"/>
      <c r="H275" s="18"/>
      <c r="I275" s="18"/>
    </row>
    <row r="276" spans="2:9" x14ac:dyDescent="0.25">
      <c r="B276" s="17" t="s">
        <v>555</v>
      </c>
      <c r="C276" s="18" t="s">
        <v>289</v>
      </c>
      <c r="D276" s="18" t="s">
        <v>289</v>
      </c>
      <c r="F276" s="18"/>
      <c r="G276" s="18"/>
      <c r="H276" s="18"/>
      <c r="I276" s="18"/>
    </row>
    <row r="277" spans="2:9" x14ac:dyDescent="0.25">
      <c r="B277" s="17" t="s">
        <v>556</v>
      </c>
      <c r="C277" s="18" t="s">
        <v>289</v>
      </c>
      <c r="D277" s="18" t="s">
        <v>289</v>
      </c>
      <c r="F277" s="18"/>
      <c r="G277" s="18"/>
      <c r="H277" s="18"/>
      <c r="I277" s="18"/>
    </row>
    <row r="278" spans="2:9" x14ac:dyDescent="0.25">
      <c r="B278" s="17" t="s">
        <v>557</v>
      </c>
      <c r="C278" s="18" t="s">
        <v>290</v>
      </c>
      <c r="D278" s="18" t="s">
        <v>289</v>
      </c>
      <c r="F278" s="18"/>
      <c r="G278" s="18"/>
      <c r="H278" s="18"/>
      <c r="I278" s="18"/>
    </row>
    <row r="279" spans="2:9" x14ac:dyDescent="0.25">
      <c r="B279" s="17" t="s">
        <v>558</v>
      </c>
      <c r="C279" s="18" t="s">
        <v>289</v>
      </c>
      <c r="D279" s="18" t="s">
        <v>290</v>
      </c>
      <c r="F279" s="18"/>
      <c r="G279" s="18"/>
      <c r="H279" s="18"/>
      <c r="I279" s="18"/>
    </row>
    <row r="280" spans="2:9" x14ac:dyDescent="0.25">
      <c r="B280" s="17" t="s">
        <v>559</v>
      </c>
      <c r="C280" s="18" t="s">
        <v>291</v>
      </c>
      <c r="D280" s="18" t="s">
        <v>289</v>
      </c>
      <c r="F280" s="18"/>
      <c r="G280" s="18"/>
      <c r="H280" s="18"/>
      <c r="I280" s="18"/>
    </row>
    <row r="281" spans="2:9" x14ac:dyDescent="0.25">
      <c r="B281" s="17" t="s">
        <v>560</v>
      </c>
      <c r="C281" s="18" t="s">
        <v>291</v>
      </c>
      <c r="D281" s="18" t="s">
        <v>291</v>
      </c>
      <c r="F281" s="18"/>
      <c r="G281" s="18"/>
      <c r="H281" s="18"/>
      <c r="I281" s="18"/>
    </row>
    <row r="282" spans="2:9" x14ac:dyDescent="0.25">
      <c r="B282" s="17" t="s">
        <v>561</v>
      </c>
      <c r="C282" s="18" t="s">
        <v>290</v>
      </c>
      <c r="D282" s="18" t="s">
        <v>291</v>
      </c>
      <c r="F282" s="18"/>
      <c r="G282" s="18"/>
      <c r="H282" s="18"/>
      <c r="I282" s="18"/>
    </row>
    <row r="283" spans="2:9" x14ac:dyDescent="0.25">
      <c r="B283" s="17" t="s">
        <v>562</v>
      </c>
      <c r="C283" s="18" t="s">
        <v>289</v>
      </c>
      <c r="D283" s="18" t="s">
        <v>290</v>
      </c>
      <c r="F283" s="18"/>
      <c r="G283" s="18"/>
      <c r="H283" s="18"/>
      <c r="I283" s="18"/>
    </row>
    <row r="284" spans="2:9" x14ac:dyDescent="0.25">
      <c r="B284" s="17" t="s">
        <v>563</v>
      </c>
      <c r="C284" s="18" t="s">
        <v>290</v>
      </c>
      <c r="D284" s="18" t="s">
        <v>289</v>
      </c>
      <c r="F284" s="18"/>
      <c r="G284" s="18"/>
      <c r="H284" s="18"/>
      <c r="I284" s="18"/>
    </row>
    <row r="285" spans="2:9" x14ac:dyDescent="0.25">
      <c r="B285" s="17" t="s">
        <v>564</v>
      </c>
      <c r="C285" s="18" t="s">
        <v>289</v>
      </c>
      <c r="D285" s="18" t="s">
        <v>290</v>
      </c>
      <c r="F285" s="18"/>
      <c r="G285" s="18"/>
      <c r="H285" s="18"/>
      <c r="I285" s="18"/>
    </row>
    <row r="286" spans="2:9" x14ac:dyDescent="0.25">
      <c r="B286" s="17" t="s">
        <v>565</v>
      </c>
      <c r="C286" s="18" t="s">
        <v>289</v>
      </c>
      <c r="D286" s="18" t="s">
        <v>289</v>
      </c>
      <c r="F286" s="18"/>
      <c r="G286" s="18"/>
      <c r="H286" s="18"/>
      <c r="I286" s="18"/>
    </row>
    <row r="287" spans="2:9" x14ac:dyDescent="0.25">
      <c r="B287" s="17" t="s">
        <v>566</v>
      </c>
      <c r="C287" s="18" t="s">
        <v>6</v>
      </c>
      <c r="D287" s="18" t="s">
        <v>289</v>
      </c>
      <c r="F287" s="18"/>
      <c r="G287" s="18"/>
      <c r="H287" s="18"/>
      <c r="I287" s="18"/>
    </row>
    <row r="288" spans="2:9" x14ac:dyDescent="0.25">
      <c r="B288" s="17" t="s">
        <v>567</v>
      </c>
      <c r="C288" s="18" t="s">
        <v>6</v>
      </c>
      <c r="D288" s="18" t="s">
        <v>6</v>
      </c>
      <c r="F288" s="18"/>
      <c r="G288" s="18"/>
      <c r="H288" s="18"/>
      <c r="I288" s="18"/>
    </row>
    <row r="289" spans="2:9" x14ac:dyDescent="0.25">
      <c r="B289" s="17" t="s">
        <v>568</v>
      </c>
      <c r="C289" s="18" t="s">
        <v>289</v>
      </c>
      <c r="D289" s="18" t="s">
        <v>6</v>
      </c>
      <c r="F289" s="18"/>
      <c r="G289" s="18"/>
      <c r="H289" s="18"/>
      <c r="I289" s="18"/>
    </row>
    <row r="290" spans="2:9" x14ac:dyDescent="0.25">
      <c r="B290" s="17" t="s">
        <v>569</v>
      </c>
      <c r="C290" s="18" t="s">
        <v>6</v>
      </c>
      <c r="D290" s="18" t="s">
        <v>289</v>
      </c>
      <c r="F290" s="18"/>
      <c r="G290" s="18"/>
      <c r="H290" s="18"/>
      <c r="I290" s="18"/>
    </row>
    <row r="291" spans="2:9" x14ac:dyDescent="0.25">
      <c r="B291" s="17" t="s">
        <v>570</v>
      </c>
      <c r="C291" s="18" t="s">
        <v>291</v>
      </c>
      <c r="D291" s="18" t="s">
        <v>6</v>
      </c>
      <c r="F291" s="18"/>
      <c r="G291" s="18"/>
      <c r="H291" s="18"/>
      <c r="I291" s="18"/>
    </row>
    <row r="292" spans="2:9" x14ac:dyDescent="0.25">
      <c r="B292" s="17" t="s">
        <v>571</v>
      </c>
      <c r="C292" s="18" t="s">
        <v>290</v>
      </c>
      <c r="D292" s="18" t="s">
        <v>291</v>
      </c>
      <c r="F292" s="18"/>
      <c r="G292" s="18"/>
      <c r="H292" s="18"/>
      <c r="I292" s="18"/>
    </row>
    <row r="293" spans="2:9" x14ac:dyDescent="0.25">
      <c r="B293" s="17" t="s">
        <v>572</v>
      </c>
      <c r="C293" s="18" t="s">
        <v>289</v>
      </c>
      <c r="D293" s="18" t="s">
        <v>290</v>
      </c>
      <c r="F293" s="18"/>
      <c r="G293" s="18"/>
      <c r="H293" s="18"/>
      <c r="I293" s="18"/>
    </row>
    <row r="294" spans="2:9" x14ac:dyDescent="0.25">
      <c r="B294" s="17" t="s">
        <v>573</v>
      </c>
      <c r="C294" s="18" t="s">
        <v>289</v>
      </c>
      <c r="D294" s="18" t="s">
        <v>289</v>
      </c>
      <c r="F294" s="18"/>
      <c r="G294" s="18"/>
      <c r="H294" s="18"/>
      <c r="I294" s="18"/>
    </row>
    <row r="295" spans="2:9" x14ac:dyDescent="0.25">
      <c r="B295" s="17" t="s">
        <v>574</v>
      </c>
      <c r="C295" s="18" t="s">
        <v>289</v>
      </c>
      <c r="D295" s="18" t="s">
        <v>289</v>
      </c>
      <c r="F295" s="18"/>
      <c r="G295" s="18"/>
      <c r="H295" s="18"/>
      <c r="I295" s="18"/>
    </row>
    <row r="296" spans="2:9" x14ac:dyDescent="0.25">
      <c r="B296" s="17" t="s">
        <v>575</v>
      </c>
      <c r="C296" s="18" t="s">
        <v>291</v>
      </c>
      <c r="D296" s="18" t="s">
        <v>289</v>
      </c>
      <c r="F296" s="18"/>
      <c r="G296" s="18"/>
      <c r="H296" s="18"/>
      <c r="I296" s="18"/>
    </row>
    <row r="297" spans="2:9" x14ac:dyDescent="0.25">
      <c r="B297" s="17" t="s">
        <v>576</v>
      </c>
      <c r="C297" s="18" t="s">
        <v>290</v>
      </c>
      <c r="D297" s="18" t="s">
        <v>291</v>
      </c>
      <c r="F297" s="18"/>
      <c r="G297" s="18"/>
      <c r="H297" s="18"/>
      <c r="I297" s="18"/>
    </row>
    <row r="298" spans="2:9" x14ac:dyDescent="0.25">
      <c r="B298" s="17" t="s">
        <v>577</v>
      </c>
      <c r="C298" s="18" t="s">
        <v>291</v>
      </c>
      <c r="D298" s="18" t="s">
        <v>290</v>
      </c>
      <c r="F298" s="18"/>
      <c r="G298" s="18"/>
      <c r="H298" s="18"/>
      <c r="I298" s="18"/>
    </row>
    <row r="299" spans="2:9" x14ac:dyDescent="0.25">
      <c r="B299" s="17" t="s">
        <v>578</v>
      </c>
      <c r="C299" s="18" t="s">
        <v>6</v>
      </c>
      <c r="D299" s="18" t="s">
        <v>291</v>
      </c>
      <c r="F299" s="18"/>
      <c r="G299" s="18"/>
      <c r="H299" s="18"/>
      <c r="I299" s="18"/>
    </row>
    <row r="300" spans="2:9" x14ac:dyDescent="0.25">
      <c r="B300" s="17" t="s">
        <v>579</v>
      </c>
      <c r="C300" s="18" t="s">
        <v>291</v>
      </c>
      <c r="D300" s="18" t="s">
        <v>6</v>
      </c>
      <c r="F300" s="18"/>
      <c r="G300" s="18"/>
      <c r="H300" s="18"/>
      <c r="I300" s="18"/>
    </row>
    <row r="301" spans="2:9" x14ac:dyDescent="0.25">
      <c r="B301" s="17" t="s">
        <v>580</v>
      </c>
      <c r="C301" s="18" t="s">
        <v>289</v>
      </c>
      <c r="D301" s="18" t="s">
        <v>291</v>
      </c>
      <c r="F301" s="18"/>
      <c r="G301" s="18"/>
      <c r="H301" s="18"/>
      <c r="I301" s="18"/>
    </row>
    <row r="302" spans="2:9" x14ac:dyDescent="0.25">
      <c r="B302" s="17" t="s">
        <v>581</v>
      </c>
      <c r="C302" s="18" t="s">
        <v>289</v>
      </c>
      <c r="D302" s="18" t="s">
        <v>291</v>
      </c>
      <c r="F302" s="18"/>
      <c r="G302" s="18"/>
      <c r="H302" s="18"/>
      <c r="I302" s="18"/>
    </row>
    <row r="303" spans="2:9" x14ac:dyDescent="0.25">
      <c r="B303" s="17" t="s">
        <v>582</v>
      </c>
      <c r="C303" s="18" t="s">
        <v>289</v>
      </c>
      <c r="D303" s="18" t="s">
        <v>291</v>
      </c>
      <c r="F303" s="18"/>
      <c r="G303" s="18"/>
      <c r="H303" s="18"/>
      <c r="I303" s="18"/>
    </row>
    <row r="304" spans="2:9" x14ac:dyDescent="0.25">
      <c r="B304" s="17" t="s">
        <v>583</v>
      </c>
      <c r="C304" s="18" t="s">
        <v>289</v>
      </c>
      <c r="D304" s="18" t="s">
        <v>290</v>
      </c>
      <c r="F304" s="18"/>
      <c r="G304" s="18"/>
      <c r="H304" s="18"/>
      <c r="I304" s="18"/>
    </row>
    <row r="305" spans="2:9" x14ac:dyDescent="0.25">
      <c r="B305" s="17" t="s">
        <v>584</v>
      </c>
      <c r="C305" s="18" t="s">
        <v>289</v>
      </c>
      <c r="D305" s="18" t="s">
        <v>289</v>
      </c>
      <c r="F305" s="18"/>
      <c r="G305" s="18"/>
      <c r="H305" s="18"/>
      <c r="I305" s="18"/>
    </row>
    <row r="306" spans="2:9" x14ac:dyDescent="0.25">
      <c r="B306" s="17" t="s">
        <v>585</v>
      </c>
      <c r="C306" s="18" t="s">
        <v>290</v>
      </c>
      <c r="D306" s="18" t="s">
        <v>289</v>
      </c>
      <c r="F306" s="18"/>
      <c r="G306" s="18"/>
      <c r="H306" s="18"/>
      <c r="I306" s="18"/>
    </row>
    <row r="307" spans="2:9" x14ac:dyDescent="0.25">
      <c r="B307" s="17" t="s">
        <v>586</v>
      </c>
      <c r="C307" s="18" t="s">
        <v>289</v>
      </c>
      <c r="D307" s="18" t="s">
        <v>291</v>
      </c>
      <c r="F307" s="18"/>
      <c r="G307" s="18"/>
      <c r="H307" s="18"/>
      <c r="I307" s="18"/>
    </row>
    <row r="308" spans="2:9" x14ac:dyDescent="0.25">
      <c r="B308" s="17" t="s">
        <v>587</v>
      </c>
      <c r="C308" s="18" t="s">
        <v>289</v>
      </c>
      <c r="D308" s="18" t="s">
        <v>291</v>
      </c>
      <c r="F308" s="18"/>
      <c r="G308" s="18"/>
      <c r="H308" s="18"/>
      <c r="I308" s="18"/>
    </row>
    <row r="309" spans="2:9" x14ac:dyDescent="0.25">
      <c r="B309" s="17" t="s">
        <v>588</v>
      </c>
      <c r="C309" s="18" t="s">
        <v>289</v>
      </c>
      <c r="D309" s="18" t="s">
        <v>290</v>
      </c>
      <c r="F309" s="18"/>
      <c r="G309" s="18"/>
      <c r="H309" s="18"/>
      <c r="I309" s="18"/>
    </row>
    <row r="310" spans="2:9" x14ac:dyDescent="0.25">
      <c r="B310" s="17" t="s">
        <v>589</v>
      </c>
      <c r="C310" s="18" t="s">
        <v>291</v>
      </c>
      <c r="D310" s="18" t="s">
        <v>291</v>
      </c>
      <c r="F310" s="18"/>
      <c r="G310" s="18"/>
      <c r="H310" s="18"/>
      <c r="I310" s="18"/>
    </row>
    <row r="311" spans="2:9" x14ac:dyDescent="0.25">
      <c r="B311" s="17" t="s">
        <v>590</v>
      </c>
      <c r="C311" s="18" t="s">
        <v>291</v>
      </c>
      <c r="D311" s="18" t="s">
        <v>291</v>
      </c>
      <c r="F311" s="18"/>
      <c r="G311" s="18"/>
      <c r="H311" s="18"/>
      <c r="I311" s="18"/>
    </row>
    <row r="312" spans="2:9" x14ac:dyDescent="0.25">
      <c r="B312" s="17" t="s">
        <v>591</v>
      </c>
      <c r="C312" s="18" t="s">
        <v>6</v>
      </c>
      <c r="D312" s="18" t="s">
        <v>291</v>
      </c>
      <c r="F312" s="18"/>
      <c r="G312" s="18"/>
      <c r="H312" s="18"/>
      <c r="I312" s="18"/>
    </row>
    <row r="313" spans="2:9" x14ac:dyDescent="0.25">
      <c r="B313" s="17" t="s">
        <v>592</v>
      </c>
      <c r="C313" s="18" t="s">
        <v>6</v>
      </c>
      <c r="D313" s="18" t="s">
        <v>290</v>
      </c>
      <c r="F313" s="18"/>
      <c r="G313" s="18"/>
      <c r="H313" s="18"/>
      <c r="I313" s="18"/>
    </row>
    <row r="314" spans="2:9" x14ac:dyDescent="0.25">
      <c r="B314" s="17" t="s">
        <v>593</v>
      </c>
      <c r="C314" s="18" t="s">
        <v>290</v>
      </c>
      <c r="D314" s="18" t="s">
        <v>289</v>
      </c>
      <c r="F314" s="18"/>
      <c r="G314" s="18"/>
      <c r="H314" s="18"/>
      <c r="I314" s="18"/>
    </row>
    <row r="315" spans="2:9" x14ac:dyDescent="0.25">
      <c r="B315" s="17" t="s">
        <v>594</v>
      </c>
      <c r="C315" s="18" t="s">
        <v>6</v>
      </c>
      <c r="D315" s="18" t="s">
        <v>290</v>
      </c>
      <c r="F315" s="18"/>
      <c r="G315" s="18"/>
      <c r="H315" s="18"/>
      <c r="I315" s="18"/>
    </row>
    <row r="316" spans="2:9" x14ac:dyDescent="0.25">
      <c r="B316" s="17" t="s">
        <v>595</v>
      </c>
      <c r="C316" s="18" t="s">
        <v>6</v>
      </c>
      <c r="D316" s="18" t="s">
        <v>289</v>
      </c>
      <c r="F316" s="18"/>
      <c r="G316" s="18"/>
      <c r="H316" s="18"/>
      <c r="I316" s="18"/>
    </row>
    <row r="317" spans="2:9" x14ac:dyDescent="0.25">
      <c r="B317" s="17" t="s">
        <v>596</v>
      </c>
      <c r="C317" s="18" t="s">
        <v>290</v>
      </c>
      <c r="D317" s="18" t="s">
        <v>290</v>
      </c>
      <c r="F317" s="18"/>
      <c r="G317" s="18"/>
      <c r="H317" s="18"/>
      <c r="I317" s="18"/>
    </row>
    <row r="318" spans="2:9" x14ac:dyDescent="0.25">
      <c r="B318" s="17" t="s">
        <v>597</v>
      </c>
      <c r="C318" s="18" t="s">
        <v>289</v>
      </c>
      <c r="D318" s="18" t="s">
        <v>291</v>
      </c>
      <c r="F318" s="18"/>
      <c r="G318" s="18"/>
      <c r="H318" s="18"/>
      <c r="I318" s="18"/>
    </row>
    <row r="319" spans="2:9" x14ac:dyDescent="0.25">
      <c r="B319" s="17" t="s">
        <v>598</v>
      </c>
      <c r="C319" s="18" t="s">
        <v>291</v>
      </c>
      <c r="D319" s="18" t="s">
        <v>6</v>
      </c>
      <c r="F319" s="18"/>
      <c r="G319" s="18"/>
      <c r="H319" s="18"/>
      <c r="I319" s="18"/>
    </row>
    <row r="320" spans="2:9" x14ac:dyDescent="0.25">
      <c r="B320" s="17" t="s">
        <v>599</v>
      </c>
      <c r="C320" s="18" t="s">
        <v>290</v>
      </c>
      <c r="D320" s="18" t="s">
        <v>6</v>
      </c>
      <c r="F320" s="18"/>
      <c r="G320" s="18"/>
      <c r="H320" s="18"/>
      <c r="I320" s="18"/>
    </row>
    <row r="321" spans="2:9" x14ac:dyDescent="0.25">
      <c r="B321" s="17" t="s">
        <v>600</v>
      </c>
      <c r="C321" s="18" t="s">
        <v>289</v>
      </c>
      <c r="D321" s="18" t="s">
        <v>290</v>
      </c>
      <c r="F321" s="18"/>
      <c r="G321" s="18"/>
      <c r="H321" s="18"/>
      <c r="I321" s="18"/>
    </row>
    <row r="322" spans="2:9" x14ac:dyDescent="0.25">
      <c r="B322" s="17" t="s">
        <v>601</v>
      </c>
      <c r="C322" s="18" t="s">
        <v>291</v>
      </c>
      <c r="D322" s="18" t="s">
        <v>289</v>
      </c>
      <c r="F322" s="18"/>
      <c r="G322" s="18"/>
      <c r="H322" s="18"/>
      <c r="I322" s="18"/>
    </row>
    <row r="323" spans="2:9" x14ac:dyDescent="0.25">
      <c r="B323" s="17" t="s">
        <v>602</v>
      </c>
      <c r="C323" s="18" t="s">
        <v>291</v>
      </c>
      <c r="D323" s="18" t="s">
        <v>291</v>
      </c>
      <c r="F323" s="18"/>
      <c r="G323" s="18"/>
      <c r="H323" s="18"/>
      <c r="I323" s="18"/>
    </row>
    <row r="324" spans="2:9" x14ac:dyDescent="0.25">
      <c r="B324" s="17" t="s">
        <v>603</v>
      </c>
      <c r="C324" s="18" t="s">
        <v>289</v>
      </c>
      <c r="D324" s="18" t="s">
        <v>291</v>
      </c>
      <c r="F324" s="18"/>
      <c r="G324" s="18"/>
      <c r="H324" s="18"/>
      <c r="I324" s="18"/>
    </row>
    <row r="325" spans="2:9" x14ac:dyDescent="0.25">
      <c r="B325" s="17" t="s">
        <v>604</v>
      </c>
      <c r="C325" s="18" t="s">
        <v>289</v>
      </c>
      <c r="D325" s="18" t="s">
        <v>289</v>
      </c>
      <c r="F325" s="18"/>
      <c r="G325" s="18"/>
      <c r="H325" s="18"/>
      <c r="I325" s="18"/>
    </row>
    <row r="326" spans="2:9" x14ac:dyDescent="0.25">
      <c r="B326" s="17" t="s">
        <v>605</v>
      </c>
      <c r="C326" s="18" t="s">
        <v>6</v>
      </c>
      <c r="D326" s="18" t="s">
        <v>289</v>
      </c>
      <c r="F326" s="18"/>
      <c r="G326" s="18"/>
      <c r="H326" s="18"/>
      <c r="I326" s="18"/>
    </row>
    <row r="327" spans="2:9" x14ac:dyDescent="0.25">
      <c r="B327" s="17" t="s">
        <v>606</v>
      </c>
      <c r="C327" s="18" t="s">
        <v>290</v>
      </c>
      <c r="D327" s="18" t="s">
        <v>291</v>
      </c>
      <c r="F327" s="18"/>
      <c r="G327" s="18"/>
      <c r="H327" s="18"/>
      <c r="I327" s="18"/>
    </row>
    <row r="328" spans="2:9" x14ac:dyDescent="0.25">
      <c r="B328" s="17" t="s">
        <v>607</v>
      </c>
      <c r="C328" s="18" t="s">
        <v>6</v>
      </c>
      <c r="D328" s="18" t="s">
        <v>6</v>
      </c>
      <c r="F328" s="18"/>
      <c r="G328" s="18"/>
      <c r="H328" s="18"/>
      <c r="I328" s="18"/>
    </row>
    <row r="329" spans="2:9" x14ac:dyDescent="0.25">
      <c r="B329" s="17" t="s">
        <v>608</v>
      </c>
      <c r="C329" s="18" t="s">
        <v>289</v>
      </c>
      <c r="D329" s="18" t="s">
        <v>289</v>
      </c>
      <c r="F329" s="18"/>
      <c r="G329" s="18"/>
      <c r="H329" s="18"/>
      <c r="I329" s="18"/>
    </row>
    <row r="330" spans="2:9" x14ac:dyDescent="0.25">
      <c r="B330" s="17" t="s">
        <v>609</v>
      </c>
      <c r="C330" s="18" t="s">
        <v>289</v>
      </c>
      <c r="D330" s="18" t="s">
        <v>290</v>
      </c>
      <c r="F330" s="18"/>
      <c r="G330" s="18"/>
      <c r="H330" s="18"/>
      <c r="I330" s="18"/>
    </row>
    <row r="331" spans="2:9" x14ac:dyDescent="0.25">
      <c r="B331" s="17" t="s">
        <v>610</v>
      </c>
      <c r="C331" s="18" t="s">
        <v>291</v>
      </c>
      <c r="D331" s="18" t="s">
        <v>289</v>
      </c>
      <c r="F331" s="18"/>
      <c r="G331" s="18"/>
      <c r="H331" s="18"/>
      <c r="I331" s="18"/>
    </row>
    <row r="332" spans="2:9" x14ac:dyDescent="0.25">
      <c r="B332" s="17" t="s">
        <v>611</v>
      </c>
      <c r="C332" s="18" t="s">
        <v>290</v>
      </c>
      <c r="D332" s="18" t="s">
        <v>289</v>
      </c>
      <c r="F332" s="18"/>
      <c r="G332" s="18"/>
      <c r="H332" s="18"/>
      <c r="I332" s="18"/>
    </row>
    <row r="333" spans="2:9" x14ac:dyDescent="0.25">
      <c r="B333" s="17" t="s">
        <v>612</v>
      </c>
      <c r="C333" s="18" t="s">
        <v>291</v>
      </c>
      <c r="D333" s="18" t="s">
        <v>290</v>
      </c>
      <c r="F333" s="18"/>
      <c r="G333" s="18"/>
      <c r="H333" s="18"/>
      <c r="I333" s="18"/>
    </row>
    <row r="334" spans="2:9" x14ac:dyDescent="0.25">
      <c r="B334" s="17" t="s">
        <v>613</v>
      </c>
      <c r="C334" s="18" t="s">
        <v>291</v>
      </c>
      <c r="D334" s="18" t="s">
        <v>6</v>
      </c>
      <c r="F334" s="18"/>
      <c r="G334" s="18"/>
      <c r="H334" s="18"/>
      <c r="I334" s="18"/>
    </row>
    <row r="335" spans="2:9" x14ac:dyDescent="0.25">
      <c r="B335" s="17" t="s">
        <v>614</v>
      </c>
      <c r="C335" s="18" t="s">
        <v>290</v>
      </c>
      <c r="D335" s="18" t="s">
        <v>290</v>
      </c>
      <c r="F335" s="18"/>
      <c r="G335" s="18"/>
      <c r="H335" s="18"/>
      <c r="I335" s="18"/>
    </row>
    <row r="336" spans="2:9" x14ac:dyDescent="0.25">
      <c r="B336" s="17" t="s">
        <v>615</v>
      </c>
      <c r="C336" s="18" t="s">
        <v>289</v>
      </c>
      <c r="D336" s="18" t="s">
        <v>289</v>
      </c>
      <c r="F336" s="18"/>
      <c r="G336" s="18"/>
      <c r="H336" s="18"/>
      <c r="I336" s="18"/>
    </row>
    <row r="337" spans="2:9" x14ac:dyDescent="0.25">
      <c r="B337" s="17" t="s">
        <v>616</v>
      </c>
      <c r="C337" s="18" t="s">
        <v>289</v>
      </c>
      <c r="D337" s="18" t="s">
        <v>291</v>
      </c>
      <c r="F337" s="18"/>
      <c r="G337" s="18"/>
      <c r="H337" s="18"/>
      <c r="I337" s="18"/>
    </row>
    <row r="338" spans="2:9" x14ac:dyDescent="0.25">
      <c r="B338" s="17" t="s">
        <v>617</v>
      </c>
      <c r="C338" s="18" t="s">
        <v>290</v>
      </c>
      <c r="D338" s="18" t="s">
        <v>289</v>
      </c>
      <c r="F338" s="18"/>
      <c r="G338" s="18"/>
      <c r="H338" s="18"/>
      <c r="I338" s="18"/>
    </row>
    <row r="339" spans="2:9" x14ac:dyDescent="0.25">
      <c r="B339" s="17" t="s">
        <v>618</v>
      </c>
      <c r="C339" s="18" t="s">
        <v>291</v>
      </c>
      <c r="D339" s="18" t="s">
        <v>291</v>
      </c>
      <c r="F339" s="18"/>
      <c r="G339" s="18"/>
      <c r="H339" s="18"/>
      <c r="I339" s="18"/>
    </row>
    <row r="340" spans="2:9" x14ac:dyDescent="0.25">
      <c r="B340" s="17" t="s">
        <v>619</v>
      </c>
      <c r="C340" s="18" t="s">
        <v>6</v>
      </c>
      <c r="D340" s="18" t="s">
        <v>291</v>
      </c>
      <c r="F340" s="18"/>
      <c r="G340" s="18"/>
      <c r="H340" s="18"/>
      <c r="I340" s="18"/>
    </row>
    <row r="341" spans="2:9" x14ac:dyDescent="0.25">
      <c r="B341" s="17" t="s">
        <v>620</v>
      </c>
      <c r="C341" s="18" t="s">
        <v>289</v>
      </c>
      <c r="D341" s="18" t="s">
        <v>289</v>
      </c>
      <c r="F341" s="18"/>
      <c r="G341" s="18"/>
      <c r="H341" s="18"/>
      <c r="I341" s="18"/>
    </row>
    <row r="342" spans="2:9" x14ac:dyDescent="0.25">
      <c r="B342" s="17" t="s">
        <v>621</v>
      </c>
      <c r="C342" s="18" t="s">
        <v>290</v>
      </c>
      <c r="D342" s="18" t="s">
        <v>289</v>
      </c>
      <c r="F342" s="18"/>
      <c r="G342" s="18"/>
      <c r="H342" s="18"/>
      <c r="I342" s="18"/>
    </row>
    <row r="343" spans="2:9" x14ac:dyDescent="0.25">
      <c r="B343" s="17" t="s">
        <v>622</v>
      </c>
      <c r="C343" s="18" t="s">
        <v>289</v>
      </c>
      <c r="D343" s="18" t="s">
        <v>290</v>
      </c>
      <c r="F343" s="18"/>
      <c r="G343" s="18"/>
      <c r="H343" s="18"/>
      <c r="I343" s="18"/>
    </row>
    <row r="344" spans="2:9" x14ac:dyDescent="0.25">
      <c r="B344" s="17" t="s">
        <v>623</v>
      </c>
      <c r="C344" s="18" t="s">
        <v>289</v>
      </c>
      <c r="D344" s="18" t="s">
        <v>289</v>
      </c>
      <c r="F344" s="18"/>
      <c r="G344" s="18"/>
      <c r="H344" s="18"/>
      <c r="I344" s="18"/>
    </row>
    <row r="345" spans="2:9" x14ac:dyDescent="0.25">
      <c r="B345" s="17" t="s">
        <v>624</v>
      </c>
      <c r="C345" s="18" t="s">
        <v>290</v>
      </c>
      <c r="D345" s="18" t="s">
        <v>289</v>
      </c>
      <c r="F345" s="18"/>
      <c r="G345" s="18"/>
      <c r="H345" s="18"/>
      <c r="I345" s="18"/>
    </row>
    <row r="346" spans="2:9" x14ac:dyDescent="0.25">
      <c r="B346" s="17" t="s">
        <v>625</v>
      </c>
      <c r="C346" s="18" t="s">
        <v>6</v>
      </c>
      <c r="D346" s="18" t="s">
        <v>290</v>
      </c>
      <c r="F346" s="18"/>
      <c r="G346" s="18"/>
      <c r="H346" s="18"/>
      <c r="I346" s="18"/>
    </row>
    <row r="347" spans="2:9" x14ac:dyDescent="0.25">
      <c r="B347" s="17" t="s">
        <v>626</v>
      </c>
      <c r="C347" s="18" t="s">
        <v>290</v>
      </c>
      <c r="D347" s="18" t="s">
        <v>291</v>
      </c>
      <c r="F347" s="18"/>
      <c r="G347" s="18"/>
      <c r="H347" s="18"/>
      <c r="I347" s="18"/>
    </row>
    <row r="348" spans="2:9" x14ac:dyDescent="0.25">
      <c r="B348" s="17" t="s">
        <v>627</v>
      </c>
      <c r="C348" s="18" t="s">
        <v>289</v>
      </c>
      <c r="D348" s="18" t="s">
        <v>6</v>
      </c>
      <c r="F348" s="18"/>
      <c r="G348" s="18"/>
      <c r="H348" s="18"/>
      <c r="I348" s="18"/>
    </row>
    <row r="349" spans="2:9" x14ac:dyDescent="0.25">
      <c r="B349" s="17" t="s">
        <v>628</v>
      </c>
      <c r="C349" s="18" t="s">
        <v>291</v>
      </c>
      <c r="D349" s="18" t="s">
        <v>291</v>
      </c>
      <c r="F349" s="18"/>
      <c r="G349" s="18"/>
      <c r="H349" s="18"/>
      <c r="I349" s="18"/>
    </row>
    <row r="350" spans="2:9" x14ac:dyDescent="0.25">
      <c r="B350" s="17" t="s">
        <v>629</v>
      </c>
      <c r="C350" s="18" t="s">
        <v>289</v>
      </c>
      <c r="D350" s="18" t="s">
        <v>6</v>
      </c>
      <c r="F350" s="18"/>
      <c r="G350" s="18"/>
      <c r="H350" s="18"/>
      <c r="I350" s="18"/>
    </row>
    <row r="351" spans="2:9" x14ac:dyDescent="0.25">
      <c r="B351" s="17" t="s">
        <v>630</v>
      </c>
      <c r="C351" s="18" t="s">
        <v>291</v>
      </c>
      <c r="D351" s="18" t="s">
        <v>289</v>
      </c>
      <c r="F351" s="18"/>
      <c r="G351" s="18"/>
      <c r="H351" s="18"/>
      <c r="I351" s="18"/>
    </row>
    <row r="352" spans="2:9" x14ac:dyDescent="0.25">
      <c r="B352" s="17" t="s">
        <v>631</v>
      </c>
      <c r="C352" s="18" t="s">
        <v>291</v>
      </c>
      <c r="D352" s="18" t="s">
        <v>290</v>
      </c>
      <c r="F352" s="18"/>
      <c r="G352" s="18"/>
      <c r="H352" s="18"/>
      <c r="I352" s="18"/>
    </row>
    <row r="353" spans="2:9" x14ac:dyDescent="0.25">
      <c r="B353" s="17" t="s">
        <v>632</v>
      </c>
      <c r="C353" s="18" t="s">
        <v>289</v>
      </c>
      <c r="D353" s="18" t="s">
        <v>291</v>
      </c>
      <c r="F353" s="18"/>
      <c r="G353" s="18"/>
      <c r="H353" s="18"/>
      <c r="I353" s="18"/>
    </row>
    <row r="354" spans="2:9" x14ac:dyDescent="0.25">
      <c r="B354" s="17" t="s">
        <v>633</v>
      </c>
      <c r="C354" s="18" t="s">
        <v>289</v>
      </c>
      <c r="D354" s="18" t="s">
        <v>289</v>
      </c>
      <c r="F354" s="18"/>
      <c r="G354" s="18"/>
      <c r="H354" s="18"/>
      <c r="I354" s="18"/>
    </row>
    <row r="355" spans="2:9" x14ac:dyDescent="0.25">
      <c r="B355" s="17" t="s">
        <v>634</v>
      </c>
      <c r="C355" s="18" t="s">
        <v>290</v>
      </c>
      <c r="D355" s="18" t="s">
        <v>290</v>
      </c>
      <c r="F355" s="18"/>
      <c r="G355" s="18"/>
      <c r="H355" s="18"/>
      <c r="I355" s="18"/>
    </row>
    <row r="356" spans="2:9" x14ac:dyDescent="0.25">
      <c r="B356" s="17" t="s">
        <v>635</v>
      </c>
      <c r="C356" s="18" t="s">
        <v>289</v>
      </c>
      <c r="D356" s="18" t="s">
        <v>291</v>
      </c>
      <c r="F356" s="18"/>
      <c r="G356" s="18"/>
      <c r="H356" s="18"/>
      <c r="I356" s="18"/>
    </row>
    <row r="357" spans="2:9" x14ac:dyDescent="0.25">
      <c r="B357" s="17" t="s">
        <v>636</v>
      </c>
      <c r="C357" s="18" t="s">
        <v>289</v>
      </c>
      <c r="D357" s="18" t="s">
        <v>290</v>
      </c>
      <c r="F357" s="18"/>
      <c r="G357" s="18"/>
      <c r="H357" s="18"/>
      <c r="I357" s="18"/>
    </row>
    <row r="358" spans="2:9" x14ac:dyDescent="0.25">
      <c r="B358" s="17" t="s">
        <v>637</v>
      </c>
      <c r="C358" s="18" t="s">
        <v>290</v>
      </c>
      <c r="D358" s="18" t="s">
        <v>289</v>
      </c>
      <c r="F358" s="18"/>
      <c r="G358" s="18"/>
      <c r="H358" s="18"/>
      <c r="I358" s="18"/>
    </row>
    <row r="359" spans="2:9" x14ac:dyDescent="0.25">
      <c r="B359" s="17" t="s">
        <v>638</v>
      </c>
      <c r="C359" s="18" t="s">
        <v>291</v>
      </c>
      <c r="D359" s="18" t="s">
        <v>290</v>
      </c>
      <c r="F359" s="18"/>
      <c r="G359" s="18"/>
      <c r="H359" s="18"/>
      <c r="I359" s="18"/>
    </row>
    <row r="360" spans="2:9" x14ac:dyDescent="0.25">
      <c r="B360" s="17" t="s">
        <v>639</v>
      </c>
      <c r="C360" s="18" t="s">
        <v>6</v>
      </c>
      <c r="D360" s="18" t="s">
        <v>6</v>
      </c>
      <c r="F360" s="18"/>
      <c r="G360" s="18"/>
      <c r="H360" s="18"/>
      <c r="I360" s="18"/>
    </row>
    <row r="361" spans="2:9" x14ac:dyDescent="0.25">
      <c r="B361" s="17" t="s">
        <v>640</v>
      </c>
      <c r="C361" s="18" t="s">
        <v>291</v>
      </c>
      <c r="D361" s="18" t="s">
        <v>290</v>
      </c>
      <c r="F361" s="18"/>
      <c r="G361" s="18"/>
      <c r="H361" s="18"/>
      <c r="I361" s="18"/>
    </row>
    <row r="362" spans="2:9" x14ac:dyDescent="0.25">
      <c r="B362" s="17" t="s">
        <v>641</v>
      </c>
      <c r="C362" s="18" t="s">
        <v>6</v>
      </c>
      <c r="D362" s="18" t="s">
        <v>6</v>
      </c>
      <c r="F362" s="18"/>
      <c r="G362" s="18"/>
      <c r="H362" s="18"/>
      <c r="I362" s="18"/>
    </row>
    <row r="363" spans="2:9" x14ac:dyDescent="0.25">
      <c r="B363" s="17" t="s">
        <v>642</v>
      </c>
      <c r="C363" s="18" t="s">
        <v>289</v>
      </c>
      <c r="D363" s="18" t="s">
        <v>290</v>
      </c>
      <c r="F363" s="18"/>
      <c r="G363" s="18"/>
      <c r="H363" s="18"/>
      <c r="I363" s="18"/>
    </row>
    <row r="364" spans="2:9" x14ac:dyDescent="0.25">
      <c r="B364" s="17" t="s">
        <v>643</v>
      </c>
      <c r="C364" s="18" t="s">
        <v>290</v>
      </c>
      <c r="D364" s="18" t="s">
        <v>289</v>
      </c>
      <c r="F364" s="18"/>
      <c r="G364" s="18"/>
      <c r="H364" s="18"/>
      <c r="I364" s="18"/>
    </row>
    <row r="365" spans="2:9" x14ac:dyDescent="0.25">
      <c r="B365" s="17" t="s">
        <v>644</v>
      </c>
      <c r="C365" s="18" t="s">
        <v>291</v>
      </c>
      <c r="D365" s="18" t="s">
        <v>290</v>
      </c>
      <c r="F365" s="18"/>
      <c r="G365" s="18"/>
      <c r="H365" s="18"/>
      <c r="I365" s="18"/>
    </row>
    <row r="366" spans="2:9" x14ac:dyDescent="0.25">
      <c r="B366" s="17" t="s">
        <v>645</v>
      </c>
      <c r="C366" s="18" t="s">
        <v>289</v>
      </c>
      <c r="D366" s="18" t="s">
        <v>290</v>
      </c>
      <c r="F366" s="18"/>
      <c r="G366" s="18"/>
      <c r="H366" s="18"/>
      <c r="I366" s="18"/>
    </row>
    <row r="367" spans="2:9" x14ac:dyDescent="0.25">
      <c r="B367" s="17" t="s">
        <v>646</v>
      </c>
      <c r="C367" s="18" t="s">
        <v>290</v>
      </c>
      <c r="D367" s="18" t="s">
        <v>291</v>
      </c>
      <c r="F367" s="18"/>
      <c r="G367" s="18"/>
      <c r="H367" s="18"/>
      <c r="I367" s="18"/>
    </row>
    <row r="368" spans="2:9" x14ac:dyDescent="0.25">
      <c r="B368" s="17" t="s">
        <v>647</v>
      </c>
      <c r="C368" s="18" t="s">
        <v>291</v>
      </c>
      <c r="D368" s="18" t="s">
        <v>289</v>
      </c>
      <c r="F368" s="18"/>
      <c r="G368" s="18"/>
      <c r="H368" s="18"/>
      <c r="I368" s="18"/>
    </row>
    <row r="369" spans="2:9" x14ac:dyDescent="0.25">
      <c r="B369" s="17" t="s">
        <v>648</v>
      </c>
      <c r="C369" s="18" t="s">
        <v>290</v>
      </c>
      <c r="D369" s="18" t="s">
        <v>289</v>
      </c>
      <c r="F369" s="18"/>
      <c r="G369" s="18"/>
      <c r="H369" s="18"/>
      <c r="I369" s="18"/>
    </row>
    <row r="370" spans="2:9" x14ac:dyDescent="0.25">
      <c r="B370" s="17" t="s">
        <v>649</v>
      </c>
      <c r="C370" s="18" t="s">
        <v>289</v>
      </c>
      <c r="D370" s="18" t="s">
        <v>291</v>
      </c>
      <c r="F370" s="18"/>
      <c r="G370" s="18"/>
      <c r="H370" s="18"/>
      <c r="I370" s="18"/>
    </row>
    <row r="371" spans="2:9" x14ac:dyDescent="0.25">
      <c r="B371" s="17" t="s">
        <v>650</v>
      </c>
      <c r="C371" s="18" t="s">
        <v>290</v>
      </c>
      <c r="D371" s="18" t="s">
        <v>291</v>
      </c>
      <c r="F371" s="18"/>
      <c r="G371" s="18"/>
      <c r="H371" s="18"/>
      <c r="I371" s="18"/>
    </row>
    <row r="372" spans="2:9" x14ac:dyDescent="0.25">
      <c r="B372" s="17" t="s">
        <v>651</v>
      </c>
      <c r="C372" s="18" t="s">
        <v>6</v>
      </c>
      <c r="D372" s="18" t="s">
        <v>6</v>
      </c>
      <c r="F372" s="18"/>
      <c r="G372" s="18"/>
      <c r="H372" s="18"/>
      <c r="I372" s="18"/>
    </row>
    <row r="373" spans="2:9" x14ac:dyDescent="0.25">
      <c r="B373" s="17" t="s">
        <v>652</v>
      </c>
      <c r="C373" s="18" t="s">
        <v>290</v>
      </c>
      <c r="D373" s="18" t="s">
        <v>290</v>
      </c>
      <c r="F373" s="18"/>
      <c r="G373" s="18"/>
      <c r="H373" s="18"/>
      <c r="I373" s="18"/>
    </row>
    <row r="374" spans="2:9" x14ac:dyDescent="0.25">
      <c r="B374" s="17" t="s">
        <v>653</v>
      </c>
      <c r="C374" s="18" t="s">
        <v>6</v>
      </c>
      <c r="D374" s="18" t="s">
        <v>289</v>
      </c>
      <c r="F374" s="18"/>
      <c r="G374" s="18"/>
      <c r="H374" s="18"/>
      <c r="I374" s="18"/>
    </row>
    <row r="375" spans="2:9" x14ac:dyDescent="0.25">
      <c r="B375" s="17" t="s">
        <v>654</v>
      </c>
      <c r="C375" s="18" t="s">
        <v>290</v>
      </c>
      <c r="D375" s="18" t="s">
        <v>6</v>
      </c>
      <c r="F375" s="18"/>
      <c r="G375" s="18"/>
      <c r="H375" s="18"/>
      <c r="I375" s="18"/>
    </row>
    <row r="376" spans="2:9" x14ac:dyDescent="0.25">
      <c r="B376" s="17" t="s">
        <v>655</v>
      </c>
      <c r="C376" s="18" t="s">
        <v>289</v>
      </c>
      <c r="D376" s="18" t="s">
        <v>290</v>
      </c>
      <c r="F376" s="18"/>
      <c r="G376" s="18"/>
      <c r="H376" s="18"/>
      <c r="I376" s="18"/>
    </row>
    <row r="377" spans="2:9" x14ac:dyDescent="0.25">
      <c r="B377" s="17" t="s">
        <v>656</v>
      </c>
      <c r="C377" s="18" t="s">
        <v>290</v>
      </c>
      <c r="D377" s="18" t="s">
        <v>289</v>
      </c>
      <c r="F377" s="18"/>
      <c r="G377" s="18"/>
      <c r="H377" s="18"/>
      <c r="I377" s="18"/>
    </row>
    <row r="378" spans="2:9" x14ac:dyDescent="0.25">
      <c r="B378" s="17" t="s">
        <v>657</v>
      </c>
      <c r="C378" s="18" t="s">
        <v>290</v>
      </c>
      <c r="D378" s="18" t="s">
        <v>290</v>
      </c>
      <c r="F378" s="18"/>
      <c r="G378" s="18"/>
      <c r="H378" s="18"/>
      <c r="I378" s="18"/>
    </row>
    <row r="379" spans="2:9" x14ac:dyDescent="0.25">
      <c r="B379" s="17" t="s">
        <v>658</v>
      </c>
      <c r="C379" s="18" t="s">
        <v>291</v>
      </c>
      <c r="D379" s="18" t="s">
        <v>289</v>
      </c>
      <c r="F379" s="18"/>
      <c r="G379" s="18"/>
      <c r="H379" s="18"/>
      <c r="I379" s="18"/>
    </row>
    <row r="380" spans="2:9" x14ac:dyDescent="0.25">
      <c r="B380" s="17" t="s">
        <v>659</v>
      </c>
      <c r="C380" s="18" t="s">
        <v>289</v>
      </c>
      <c r="D380" s="18" t="s">
        <v>290</v>
      </c>
      <c r="F380" s="18"/>
      <c r="G380" s="18"/>
      <c r="H380" s="18"/>
      <c r="I380" s="18"/>
    </row>
    <row r="381" spans="2:9" x14ac:dyDescent="0.25">
      <c r="B381" s="17" t="s">
        <v>660</v>
      </c>
      <c r="C381" s="18" t="s">
        <v>289</v>
      </c>
      <c r="D381" s="18" t="s">
        <v>291</v>
      </c>
      <c r="F381" s="18"/>
      <c r="G381" s="18"/>
      <c r="H381" s="18"/>
      <c r="I381" s="18"/>
    </row>
    <row r="382" spans="2:9" x14ac:dyDescent="0.25">
      <c r="B382" s="17" t="s">
        <v>661</v>
      </c>
      <c r="C382" s="18" t="s">
        <v>291</v>
      </c>
      <c r="D382" s="18" t="s">
        <v>289</v>
      </c>
      <c r="F382" s="18"/>
      <c r="G382" s="18"/>
      <c r="H382" s="18"/>
      <c r="I382" s="18"/>
    </row>
    <row r="383" spans="2:9" x14ac:dyDescent="0.25">
      <c r="B383" s="17" t="s">
        <v>662</v>
      </c>
      <c r="C383" s="18" t="s">
        <v>291</v>
      </c>
      <c r="D383" s="18" t="s">
        <v>291</v>
      </c>
      <c r="F383" s="18"/>
      <c r="G383" s="18"/>
      <c r="H383" s="18"/>
      <c r="I383" s="18"/>
    </row>
    <row r="384" spans="2:9" x14ac:dyDescent="0.25">
      <c r="B384" s="17" t="s">
        <v>663</v>
      </c>
      <c r="C384" s="18" t="s">
        <v>6</v>
      </c>
      <c r="D384" s="18" t="s">
        <v>289</v>
      </c>
      <c r="F384" s="18"/>
      <c r="G384" s="18"/>
      <c r="H384" s="18"/>
      <c r="I384" s="18"/>
    </row>
    <row r="385" spans="2:9" x14ac:dyDescent="0.25">
      <c r="B385" s="17" t="s">
        <v>664</v>
      </c>
      <c r="C385" s="18" t="s">
        <v>290</v>
      </c>
      <c r="D385" s="18" t="s">
        <v>290</v>
      </c>
      <c r="F385" s="18"/>
      <c r="G385" s="18"/>
      <c r="H385" s="18"/>
      <c r="I385" s="18"/>
    </row>
    <row r="386" spans="2:9" x14ac:dyDescent="0.25">
      <c r="B386" s="17" t="s">
        <v>665</v>
      </c>
      <c r="C386" s="18" t="s">
        <v>289</v>
      </c>
      <c r="D386" s="18" t="s">
        <v>290</v>
      </c>
      <c r="F386" s="18"/>
      <c r="G386" s="18"/>
      <c r="H386" s="18"/>
      <c r="I386" s="18"/>
    </row>
    <row r="387" spans="2:9" x14ac:dyDescent="0.25">
      <c r="B387" s="17" t="s">
        <v>666</v>
      </c>
      <c r="C387" s="18" t="s">
        <v>6</v>
      </c>
      <c r="D387" s="18" t="s">
        <v>289</v>
      </c>
      <c r="F387" s="18"/>
      <c r="G387" s="18"/>
      <c r="H387" s="18"/>
      <c r="I387" s="18"/>
    </row>
    <row r="388" spans="2:9" x14ac:dyDescent="0.25">
      <c r="B388" s="17" t="s">
        <v>667</v>
      </c>
      <c r="C388" s="18" t="s">
        <v>290</v>
      </c>
      <c r="D388" s="18" t="s">
        <v>290</v>
      </c>
      <c r="F388" s="18"/>
      <c r="G388" s="18"/>
      <c r="H388" s="18"/>
      <c r="I388" s="18"/>
    </row>
    <row r="389" spans="2:9" x14ac:dyDescent="0.25">
      <c r="B389" s="17" t="s">
        <v>668</v>
      </c>
      <c r="C389" s="18" t="s">
        <v>289</v>
      </c>
      <c r="D389" s="18" t="s">
        <v>289</v>
      </c>
      <c r="F389" s="18"/>
      <c r="G389" s="18"/>
      <c r="H389" s="18"/>
      <c r="I389" s="18"/>
    </row>
    <row r="390" spans="2:9" x14ac:dyDescent="0.25">
      <c r="B390" s="17" t="s">
        <v>669</v>
      </c>
      <c r="C390" s="18" t="s">
        <v>290</v>
      </c>
      <c r="D390" s="18" t="s">
        <v>291</v>
      </c>
      <c r="F390" s="18"/>
      <c r="G390" s="18"/>
      <c r="H390" s="18"/>
      <c r="I390" s="18"/>
    </row>
    <row r="391" spans="2:9" x14ac:dyDescent="0.25">
      <c r="B391" s="17" t="s">
        <v>670</v>
      </c>
      <c r="C391" s="18" t="s">
        <v>289</v>
      </c>
      <c r="D391" s="18" t="s">
        <v>290</v>
      </c>
      <c r="F391" s="18"/>
      <c r="G391" s="18"/>
      <c r="H391" s="18"/>
      <c r="I391" s="18"/>
    </row>
    <row r="392" spans="2:9" x14ac:dyDescent="0.25">
      <c r="B392" s="17" t="s">
        <v>671</v>
      </c>
      <c r="C392" s="18" t="s">
        <v>290</v>
      </c>
      <c r="D392" s="18" t="s">
        <v>6</v>
      </c>
      <c r="F392" s="18"/>
      <c r="G392" s="18"/>
      <c r="H392" s="18"/>
      <c r="I392" s="18"/>
    </row>
    <row r="393" spans="2:9" x14ac:dyDescent="0.25">
      <c r="B393" s="17" t="s">
        <v>672</v>
      </c>
      <c r="C393" s="18" t="s">
        <v>291</v>
      </c>
      <c r="D393" s="18" t="s">
        <v>6</v>
      </c>
      <c r="F393" s="18"/>
      <c r="G393" s="18"/>
      <c r="H393" s="18"/>
      <c r="I393" s="18"/>
    </row>
    <row r="394" spans="2:9" x14ac:dyDescent="0.25">
      <c r="B394" s="17" t="s">
        <v>673</v>
      </c>
      <c r="C394" s="18" t="s">
        <v>289</v>
      </c>
      <c r="D394" s="18" t="s">
        <v>290</v>
      </c>
      <c r="F394" s="18"/>
      <c r="G394" s="18"/>
      <c r="H394" s="18"/>
      <c r="I394" s="18"/>
    </row>
    <row r="395" spans="2:9" x14ac:dyDescent="0.25">
      <c r="B395" s="17" t="s">
        <v>674</v>
      </c>
      <c r="C395" s="18" t="s">
        <v>291</v>
      </c>
      <c r="D395" s="18" t="s">
        <v>6</v>
      </c>
      <c r="F395" s="18"/>
      <c r="G395" s="18"/>
      <c r="H395" s="18"/>
      <c r="I395" s="18"/>
    </row>
    <row r="396" spans="2:9" x14ac:dyDescent="0.25">
      <c r="B396" s="17" t="s">
        <v>675</v>
      </c>
      <c r="C396" s="18" t="s">
        <v>289</v>
      </c>
      <c r="D396" s="18" t="s">
        <v>291</v>
      </c>
      <c r="F396" s="18"/>
      <c r="G396" s="18"/>
      <c r="H396" s="18"/>
      <c r="I396" s="18"/>
    </row>
    <row r="397" spans="2:9" x14ac:dyDescent="0.25">
      <c r="B397" s="17" t="s">
        <v>676</v>
      </c>
      <c r="C397" s="18" t="s">
        <v>290</v>
      </c>
      <c r="D397" s="18" t="s">
        <v>291</v>
      </c>
      <c r="F397" s="18"/>
      <c r="G397" s="18"/>
      <c r="H397" s="18"/>
      <c r="I397" s="18"/>
    </row>
    <row r="398" spans="2:9" x14ac:dyDescent="0.25">
      <c r="B398" s="17" t="s">
        <v>677</v>
      </c>
      <c r="C398" s="18" t="s">
        <v>290</v>
      </c>
      <c r="D398" s="18" t="s">
        <v>289</v>
      </c>
      <c r="F398" s="18"/>
      <c r="G398" s="18"/>
      <c r="H398" s="18"/>
      <c r="I398" s="18"/>
    </row>
    <row r="399" spans="2:9" x14ac:dyDescent="0.25">
      <c r="B399" s="17" t="s">
        <v>678</v>
      </c>
      <c r="C399" s="18" t="s">
        <v>289</v>
      </c>
      <c r="D399" s="18" t="s">
        <v>291</v>
      </c>
      <c r="F399" s="18"/>
      <c r="G399" s="18"/>
      <c r="H399" s="18"/>
      <c r="I399" s="18"/>
    </row>
    <row r="400" spans="2:9" x14ac:dyDescent="0.25">
      <c r="B400" s="17" t="s">
        <v>679</v>
      </c>
      <c r="C400" s="18" t="s">
        <v>290</v>
      </c>
      <c r="D400" s="18" t="s">
        <v>290</v>
      </c>
      <c r="F400" s="18"/>
      <c r="G400" s="18"/>
      <c r="H400" s="18"/>
      <c r="I400" s="18"/>
    </row>
    <row r="401" spans="2:9" x14ac:dyDescent="0.25">
      <c r="B401" s="17" t="s">
        <v>680</v>
      </c>
      <c r="C401" s="18" t="s">
        <v>289</v>
      </c>
      <c r="D401" s="18" t="s">
        <v>289</v>
      </c>
      <c r="F401" s="18"/>
      <c r="G401" s="18"/>
      <c r="H401" s="18"/>
      <c r="I401" s="18"/>
    </row>
    <row r="402" spans="2:9" x14ac:dyDescent="0.25">
      <c r="B402" s="17" t="s">
        <v>681</v>
      </c>
      <c r="C402" s="18" t="s">
        <v>290</v>
      </c>
      <c r="D402" s="18" t="s">
        <v>289</v>
      </c>
      <c r="F402" s="18"/>
      <c r="G402" s="18"/>
      <c r="H402" s="18"/>
      <c r="I402" s="18"/>
    </row>
    <row r="403" spans="2:9" x14ac:dyDescent="0.25">
      <c r="B403" s="17" t="s">
        <v>682</v>
      </c>
      <c r="C403" s="18" t="s">
        <v>291</v>
      </c>
      <c r="D403" s="18" t="s">
        <v>289</v>
      </c>
      <c r="F403" s="18"/>
      <c r="G403" s="18"/>
      <c r="H403" s="18"/>
      <c r="I403" s="18"/>
    </row>
    <row r="404" spans="2:9" x14ac:dyDescent="0.25">
      <c r="B404" s="17" t="s">
        <v>683</v>
      </c>
      <c r="C404" s="18" t="s">
        <v>290</v>
      </c>
      <c r="D404" s="18" t="s">
        <v>289</v>
      </c>
      <c r="F404" s="18"/>
      <c r="G404" s="18"/>
      <c r="H404" s="18"/>
      <c r="I404" s="18"/>
    </row>
    <row r="405" spans="2:9" x14ac:dyDescent="0.25">
      <c r="B405" s="17" t="s">
        <v>684</v>
      </c>
      <c r="C405" s="18" t="s">
        <v>6</v>
      </c>
      <c r="D405" s="18" t="s">
        <v>289</v>
      </c>
      <c r="F405" s="18"/>
      <c r="G405" s="18"/>
      <c r="H405" s="18"/>
      <c r="I405" s="18"/>
    </row>
    <row r="406" spans="2:9" x14ac:dyDescent="0.25">
      <c r="B406" s="17" t="s">
        <v>685</v>
      </c>
      <c r="C406" s="18" t="s">
        <v>289</v>
      </c>
      <c r="D406" s="18" t="s">
        <v>289</v>
      </c>
      <c r="F406" s="18"/>
      <c r="G406" s="18"/>
      <c r="H406" s="18"/>
      <c r="I406" s="18"/>
    </row>
    <row r="407" spans="2:9" x14ac:dyDescent="0.25">
      <c r="B407" s="17" t="s">
        <v>686</v>
      </c>
      <c r="C407" s="18" t="s">
        <v>291</v>
      </c>
      <c r="D407" s="18" t="s">
        <v>290</v>
      </c>
      <c r="F407" s="18"/>
      <c r="G407" s="18"/>
      <c r="H407" s="18"/>
      <c r="I407" s="18"/>
    </row>
    <row r="408" spans="2:9" x14ac:dyDescent="0.25">
      <c r="B408" s="17" t="s">
        <v>687</v>
      </c>
      <c r="C408" s="18" t="s">
        <v>6</v>
      </c>
      <c r="D408" s="18" t="s">
        <v>289</v>
      </c>
      <c r="F408" s="18"/>
      <c r="G408" s="18"/>
      <c r="H408" s="18"/>
      <c r="I408" s="18"/>
    </row>
    <row r="409" spans="2:9" x14ac:dyDescent="0.25">
      <c r="B409" s="17" t="s">
        <v>688</v>
      </c>
      <c r="C409" s="18" t="s">
        <v>291</v>
      </c>
      <c r="D409" s="18" t="s">
        <v>291</v>
      </c>
      <c r="F409" s="18"/>
      <c r="G409" s="18"/>
      <c r="H409" s="18"/>
      <c r="I409" s="18"/>
    </row>
    <row r="410" spans="2:9" x14ac:dyDescent="0.25">
      <c r="B410" s="17" t="s">
        <v>689</v>
      </c>
      <c r="C410" s="18" t="s">
        <v>291</v>
      </c>
      <c r="D410" s="18" t="s">
        <v>291</v>
      </c>
      <c r="F410" s="18"/>
      <c r="G410" s="18"/>
      <c r="H410" s="18"/>
      <c r="I410" s="18"/>
    </row>
    <row r="411" spans="2:9" x14ac:dyDescent="0.25">
      <c r="B411" s="17" t="s">
        <v>690</v>
      </c>
      <c r="C411" s="18" t="s">
        <v>290</v>
      </c>
      <c r="D411" s="18" t="s">
        <v>290</v>
      </c>
      <c r="F411" s="18"/>
      <c r="G411" s="18"/>
      <c r="H411" s="18"/>
      <c r="I411" s="18"/>
    </row>
    <row r="412" spans="2:9" x14ac:dyDescent="0.25">
      <c r="B412" s="17" t="s">
        <v>691</v>
      </c>
      <c r="C412" s="18" t="s">
        <v>289</v>
      </c>
      <c r="D412" s="18" t="s">
        <v>289</v>
      </c>
      <c r="F412" s="18"/>
      <c r="G412" s="18"/>
      <c r="H412" s="18"/>
      <c r="I412" s="18"/>
    </row>
    <row r="413" spans="2:9" x14ac:dyDescent="0.25">
      <c r="B413" s="17" t="s">
        <v>692</v>
      </c>
      <c r="C413" s="18" t="s">
        <v>289</v>
      </c>
      <c r="D413" s="18" t="s">
        <v>290</v>
      </c>
      <c r="F413" s="18"/>
      <c r="G413" s="18"/>
      <c r="H413" s="18"/>
      <c r="I413" s="18"/>
    </row>
    <row r="414" spans="2:9" x14ac:dyDescent="0.25">
      <c r="B414" s="17" t="s">
        <v>693</v>
      </c>
      <c r="C414" s="18" t="s">
        <v>289</v>
      </c>
      <c r="D414" s="18" t="s">
        <v>289</v>
      </c>
      <c r="F414" s="18"/>
      <c r="G414" s="18"/>
      <c r="H414" s="18"/>
      <c r="I414" s="18"/>
    </row>
    <row r="415" spans="2:9" x14ac:dyDescent="0.25">
      <c r="B415" s="17" t="s">
        <v>694</v>
      </c>
      <c r="C415" s="18" t="s">
        <v>289</v>
      </c>
      <c r="D415" s="18" t="s">
        <v>289</v>
      </c>
      <c r="F415" s="18"/>
      <c r="G415" s="18"/>
      <c r="H415" s="18"/>
      <c r="I415" s="18"/>
    </row>
    <row r="416" spans="2:9" x14ac:dyDescent="0.25">
      <c r="B416" s="17" t="s">
        <v>695</v>
      </c>
      <c r="C416" s="18" t="s">
        <v>289</v>
      </c>
      <c r="D416" s="18" t="s">
        <v>6</v>
      </c>
      <c r="F416" s="18"/>
      <c r="G416" s="18"/>
      <c r="H416" s="18"/>
      <c r="I416" s="18"/>
    </row>
    <row r="417" spans="2:9" x14ac:dyDescent="0.25">
      <c r="B417" s="17" t="s">
        <v>696</v>
      </c>
      <c r="C417" s="18" t="s">
        <v>289</v>
      </c>
      <c r="D417" s="18" t="s">
        <v>6</v>
      </c>
      <c r="F417" s="18"/>
      <c r="G417" s="18"/>
      <c r="H417" s="18"/>
      <c r="I417" s="18"/>
    </row>
    <row r="418" spans="2:9" x14ac:dyDescent="0.25">
      <c r="B418" s="17" t="s">
        <v>697</v>
      </c>
      <c r="C418" s="18" t="s">
        <v>290</v>
      </c>
      <c r="D418" s="18" t="s">
        <v>289</v>
      </c>
      <c r="F418" s="18"/>
      <c r="G418" s="18"/>
      <c r="H418" s="18"/>
      <c r="I418" s="18"/>
    </row>
    <row r="419" spans="2:9" x14ac:dyDescent="0.25">
      <c r="B419" s="17" t="s">
        <v>698</v>
      </c>
      <c r="C419" s="18" t="s">
        <v>289</v>
      </c>
      <c r="D419" s="18" t="s">
        <v>6</v>
      </c>
      <c r="F419" s="18"/>
      <c r="G419" s="18"/>
      <c r="H419" s="18"/>
      <c r="I419" s="18"/>
    </row>
    <row r="420" spans="2:9" x14ac:dyDescent="0.25">
      <c r="B420" s="17" t="s">
        <v>699</v>
      </c>
      <c r="C420" s="18" t="s">
        <v>291</v>
      </c>
      <c r="D420" s="18" t="s">
        <v>291</v>
      </c>
      <c r="F420" s="18"/>
      <c r="G420" s="18"/>
      <c r="H420" s="18"/>
      <c r="I420" s="18"/>
    </row>
    <row r="421" spans="2:9" x14ac:dyDescent="0.25">
      <c r="B421" s="17" t="s">
        <v>700</v>
      </c>
      <c r="C421" s="18" t="s">
        <v>291</v>
      </c>
      <c r="D421" s="18" t="s">
        <v>290</v>
      </c>
      <c r="F421" s="18"/>
      <c r="G421" s="18"/>
      <c r="H421" s="18"/>
      <c r="I421" s="18"/>
    </row>
    <row r="422" spans="2:9" x14ac:dyDescent="0.25">
      <c r="B422" s="17" t="s">
        <v>701</v>
      </c>
      <c r="C422" s="18" t="s">
        <v>290</v>
      </c>
      <c r="D422" s="18" t="s">
        <v>289</v>
      </c>
      <c r="F422" s="18"/>
      <c r="G422" s="18"/>
      <c r="H422" s="18"/>
      <c r="I422" s="18"/>
    </row>
    <row r="423" spans="2:9" x14ac:dyDescent="0.25">
      <c r="B423" s="17" t="s">
        <v>702</v>
      </c>
      <c r="C423" s="18" t="s">
        <v>289</v>
      </c>
      <c r="D423" s="18" t="s">
        <v>289</v>
      </c>
      <c r="F423" s="18"/>
      <c r="G423" s="18"/>
      <c r="H423" s="18"/>
      <c r="I423" s="18"/>
    </row>
    <row r="424" spans="2:9" x14ac:dyDescent="0.25">
      <c r="B424" s="17" t="s">
        <v>703</v>
      </c>
      <c r="C424" s="18" t="s">
        <v>290</v>
      </c>
      <c r="D424" s="18" t="s">
        <v>289</v>
      </c>
      <c r="F424" s="18"/>
      <c r="G424" s="18"/>
      <c r="H424" s="18"/>
      <c r="I424" s="18"/>
    </row>
    <row r="425" spans="2:9" x14ac:dyDescent="0.25">
      <c r="B425" s="17" t="s">
        <v>704</v>
      </c>
      <c r="C425" s="18" t="s">
        <v>289</v>
      </c>
      <c r="D425" s="18" t="s">
        <v>291</v>
      </c>
      <c r="F425" s="18"/>
      <c r="G425" s="18"/>
      <c r="H425" s="18"/>
      <c r="I425" s="18"/>
    </row>
    <row r="426" spans="2:9" x14ac:dyDescent="0.25">
      <c r="B426" s="17" t="s">
        <v>705</v>
      </c>
      <c r="C426" s="18" t="s">
        <v>289</v>
      </c>
      <c r="D426" s="18" t="s">
        <v>290</v>
      </c>
      <c r="F426" s="18"/>
      <c r="G426" s="18"/>
      <c r="H426" s="18"/>
      <c r="I426" s="18"/>
    </row>
    <row r="427" spans="2:9" x14ac:dyDescent="0.25">
      <c r="B427" s="17" t="s">
        <v>706</v>
      </c>
      <c r="C427" s="18" t="s">
        <v>6</v>
      </c>
      <c r="D427" s="18" t="s">
        <v>291</v>
      </c>
      <c r="F427" s="18"/>
      <c r="G427" s="18"/>
      <c r="H427" s="18"/>
      <c r="I427" s="18"/>
    </row>
    <row r="428" spans="2:9" x14ac:dyDescent="0.25">
      <c r="B428" s="17" t="s">
        <v>707</v>
      </c>
      <c r="C428" s="18" t="s">
        <v>6</v>
      </c>
      <c r="D428" s="18" t="s">
        <v>6</v>
      </c>
      <c r="F428" s="18"/>
      <c r="G428" s="18"/>
      <c r="H428" s="18"/>
      <c r="I428" s="18"/>
    </row>
    <row r="429" spans="2:9" x14ac:dyDescent="0.25">
      <c r="B429" s="17" t="s">
        <v>708</v>
      </c>
      <c r="C429" s="18" t="s">
        <v>289</v>
      </c>
      <c r="D429" s="18" t="s">
        <v>291</v>
      </c>
      <c r="F429" s="18"/>
      <c r="G429" s="18"/>
      <c r="H429" s="18"/>
      <c r="I429" s="18"/>
    </row>
    <row r="430" spans="2:9" x14ac:dyDescent="0.25">
      <c r="B430" s="17" t="s">
        <v>709</v>
      </c>
      <c r="C430" s="18" t="s">
        <v>6</v>
      </c>
      <c r="D430" s="18" t="s">
        <v>289</v>
      </c>
      <c r="F430" s="18"/>
      <c r="G430" s="18"/>
      <c r="H430" s="18"/>
      <c r="I430" s="18"/>
    </row>
    <row r="431" spans="2:9" x14ac:dyDescent="0.25">
      <c r="B431" s="17" t="s">
        <v>710</v>
      </c>
      <c r="C431" s="18" t="s">
        <v>291</v>
      </c>
      <c r="D431" s="18" t="s">
        <v>289</v>
      </c>
      <c r="F431" s="18"/>
      <c r="G431" s="18"/>
      <c r="H431" s="18"/>
      <c r="I431" s="18"/>
    </row>
    <row r="432" spans="2:9" x14ac:dyDescent="0.25">
      <c r="B432" s="17" t="s">
        <v>711</v>
      </c>
      <c r="C432" s="18" t="s">
        <v>290</v>
      </c>
      <c r="D432" s="18" t="s">
        <v>289</v>
      </c>
      <c r="F432" s="18"/>
      <c r="G432" s="18"/>
      <c r="H432" s="18"/>
      <c r="I432" s="18"/>
    </row>
    <row r="433" spans="2:9" x14ac:dyDescent="0.25">
      <c r="B433" s="17" t="s">
        <v>712</v>
      </c>
      <c r="C433" s="18" t="s">
        <v>289</v>
      </c>
      <c r="D433" s="18" t="s">
        <v>289</v>
      </c>
      <c r="F433" s="18"/>
      <c r="G433" s="18"/>
      <c r="H433" s="18"/>
      <c r="I433" s="18"/>
    </row>
    <row r="434" spans="2:9" x14ac:dyDescent="0.25">
      <c r="B434" s="17" t="s">
        <v>713</v>
      </c>
      <c r="C434" s="18" t="s">
        <v>289</v>
      </c>
      <c r="D434" s="18" t="s">
        <v>289</v>
      </c>
      <c r="F434" s="18"/>
      <c r="G434" s="18"/>
      <c r="H434" s="18"/>
      <c r="I434" s="18"/>
    </row>
    <row r="435" spans="2:9" x14ac:dyDescent="0.25">
      <c r="B435" s="17" t="s">
        <v>714</v>
      </c>
      <c r="C435" s="18" t="s">
        <v>289</v>
      </c>
      <c r="D435" s="18" t="s">
        <v>290</v>
      </c>
      <c r="F435" s="18"/>
      <c r="G435" s="18"/>
      <c r="H435" s="18"/>
      <c r="I435" s="18"/>
    </row>
    <row r="436" spans="2:9" x14ac:dyDescent="0.25">
      <c r="B436" s="17" t="s">
        <v>715</v>
      </c>
      <c r="C436" s="18" t="s">
        <v>291</v>
      </c>
      <c r="D436" s="18" t="s">
        <v>289</v>
      </c>
      <c r="F436" s="18"/>
      <c r="G436" s="18"/>
      <c r="H436" s="18"/>
      <c r="I436" s="18"/>
    </row>
    <row r="437" spans="2:9" x14ac:dyDescent="0.25">
      <c r="B437" s="17" t="s">
        <v>716</v>
      </c>
      <c r="C437" s="18" t="s">
        <v>290</v>
      </c>
      <c r="D437" s="18" t="s">
        <v>289</v>
      </c>
      <c r="F437" s="18"/>
      <c r="G437" s="18"/>
      <c r="H437" s="18"/>
      <c r="I437" s="18"/>
    </row>
    <row r="438" spans="2:9" x14ac:dyDescent="0.25">
      <c r="B438" s="17" t="s">
        <v>717</v>
      </c>
      <c r="C438" s="18" t="s">
        <v>291</v>
      </c>
      <c r="D438" s="18" t="s">
        <v>289</v>
      </c>
      <c r="F438" s="18"/>
      <c r="G438" s="18"/>
      <c r="H438" s="18"/>
      <c r="I438" s="18"/>
    </row>
    <row r="439" spans="2:9" x14ac:dyDescent="0.25">
      <c r="B439" s="17" t="s">
        <v>718</v>
      </c>
      <c r="C439" s="18" t="s">
        <v>6</v>
      </c>
      <c r="D439" s="18" t="s">
        <v>291</v>
      </c>
      <c r="F439" s="18"/>
      <c r="G439" s="18"/>
      <c r="H439" s="18"/>
      <c r="I439" s="18"/>
    </row>
    <row r="440" spans="2:9" x14ac:dyDescent="0.25">
      <c r="B440" s="17" t="s">
        <v>719</v>
      </c>
      <c r="C440" s="18" t="s">
        <v>291</v>
      </c>
      <c r="D440" s="18" t="s">
        <v>291</v>
      </c>
      <c r="F440" s="18"/>
      <c r="G440" s="18"/>
      <c r="H440" s="18"/>
      <c r="I440" s="18"/>
    </row>
    <row r="441" spans="2:9" x14ac:dyDescent="0.25">
      <c r="B441" s="17" t="s">
        <v>720</v>
      </c>
      <c r="C441" s="18" t="s">
        <v>289</v>
      </c>
      <c r="D441" s="18" t="s">
        <v>6</v>
      </c>
      <c r="F441" s="18"/>
      <c r="G441" s="18"/>
      <c r="H441" s="18"/>
      <c r="I441" s="18"/>
    </row>
    <row r="442" spans="2:9" x14ac:dyDescent="0.25">
      <c r="B442" s="17" t="s">
        <v>721</v>
      </c>
      <c r="C442" s="18" t="s">
        <v>289</v>
      </c>
      <c r="D442" s="18" t="s">
        <v>6</v>
      </c>
      <c r="F442" s="18"/>
      <c r="G442" s="18"/>
      <c r="H442" s="18"/>
      <c r="I442" s="18"/>
    </row>
    <row r="443" spans="2:9" x14ac:dyDescent="0.25">
      <c r="B443" s="17" t="s">
        <v>722</v>
      </c>
      <c r="C443" s="18" t="s">
        <v>289</v>
      </c>
      <c r="D443" s="18" t="s">
        <v>290</v>
      </c>
      <c r="F443" s="18"/>
      <c r="G443" s="18"/>
      <c r="H443" s="18"/>
      <c r="I443" s="18"/>
    </row>
    <row r="444" spans="2:9" x14ac:dyDescent="0.25">
      <c r="B444" s="17" t="s">
        <v>723</v>
      </c>
      <c r="C444" s="18" t="s">
        <v>289</v>
      </c>
      <c r="D444" s="18" t="s">
        <v>6</v>
      </c>
      <c r="F444" s="18"/>
      <c r="G444" s="18"/>
      <c r="H444" s="18"/>
      <c r="I444" s="18"/>
    </row>
    <row r="445" spans="2:9" x14ac:dyDescent="0.25">
      <c r="B445" s="17" t="s">
        <v>724</v>
      </c>
      <c r="C445" s="18" t="s">
        <v>289</v>
      </c>
      <c r="D445" s="18" t="s">
        <v>6</v>
      </c>
      <c r="F445" s="18"/>
      <c r="G445" s="18"/>
      <c r="H445" s="18"/>
      <c r="I445" s="18"/>
    </row>
    <row r="446" spans="2:9" x14ac:dyDescent="0.25">
      <c r="B446" s="17" t="s">
        <v>725</v>
      </c>
      <c r="C446" s="18" t="s">
        <v>290</v>
      </c>
      <c r="D446" s="18" t="s">
        <v>290</v>
      </c>
      <c r="F446" s="18"/>
      <c r="G446" s="18"/>
      <c r="H446" s="18"/>
      <c r="I446" s="18"/>
    </row>
    <row r="447" spans="2:9" x14ac:dyDescent="0.25">
      <c r="B447" s="17" t="s">
        <v>726</v>
      </c>
      <c r="C447" s="18" t="s">
        <v>289</v>
      </c>
      <c r="D447" s="18" t="s">
        <v>289</v>
      </c>
      <c r="F447" s="18"/>
      <c r="G447" s="18"/>
      <c r="H447" s="18"/>
      <c r="I447" s="18"/>
    </row>
    <row r="448" spans="2:9" x14ac:dyDescent="0.25">
      <c r="B448" s="17" t="s">
        <v>727</v>
      </c>
      <c r="C448" s="18" t="s">
        <v>289</v>
      </c>
      <c r="D448" s="18" t="s">
        <v>291</v>
      </c>
      <c r="F448" s="18"/>
      <c r="G448" s="18"/>
      <c r="H448" s="18"/>
      <c r="I448" s="18"/>
    </row>
    <row r="449" spans="2:9" x14ac:dyDescent="0.25">
      <c r="B449" s="17" t="s">
        <v>728</v>
      </c>
      <c r="C449" s="18" t="s">
        <v>289</v>
      </c>
      <c r="D449" s="18" t="s">
        <v>290</v>
      </c>
      <c r="F449" s="18"/>
      <c r="G449" s="18"/>
      <c r="H449" s="18"/>
      <c r="I449" s="18"/>
    </row>
    <row r="450" spans="2:9" x14ac:dyDescent="0.25">
      <c r="B450" s="17" t="s">
        <v>729</v>
      </c>
      <c r="C450" s="18" t="s">
        <v>291</v>
      </c>
      <c r="D450" s="18" t="s">
        <v>289</v>
      </c>
      <c r="F450" s="18"/>
      <c r="G450" s="18"/>
      <c r="H450" s="18"/>
      <c r="I450" s="18"/>
    </row>
    <row r="451" spans="2:9" x14ac:dyDescent="0.25">
      <c r="B451" s="17" t="s">
        <v>730</v>
      </c>
      <c r="C451" s="18" t="s">
        <v>291</v>
      </c>
      <c r="D451" s="18" t="s">
        <v>291</v>
      </c>
      <c r="F451" s="18"/>
      <c r="G451" s="18"/>
      <c r="H451" s="18"/>
      <c r="I451" s="18"/>
    </row>
    <row r="452" spans="2:9" x14ac:dyDescent="0.25">
      <c r="B452" s="17" t="s">
        <v>731</v>
      </c>
      <c r="C452" s="18" t="s">
        <v>6</v>
      </c>
      <c r="D452" s="18" t="s">
        <v>291</v>
      </c>
      <c r="F452" s="18"/>
      <c r="G452" s="18"/>
      <c r="H452" s="18"/>
      <c r="I452" s="18"/>
    </row>
    <row r="453" spans="2:9" x14ac:dyDescent="0.25">
      <c r="B453" s="17" t="s">
        <v>732</v>
      </c>
      <c r="C453" s="18" t="s">
        <v>6</v>
      </c>
      <c r="D453" s="18" t="s">
        <v>289</v>
      </c>
      <c r="F453" s="18"/>
      <c r="G453" s="18"/>
      <c r="H453" s="18"/>
      <c r="I453" s="18"/>
    </row>
    <row r="454" spans="2:9" x14ac:dyDescent="0.25">
      <c r="B454" s="17" t="s">
        <v>733</v>
      </c>
      <c r="C454" s="18" t="s">
        <v>290</v>
      </c>
      <c r="D454" s="18" t="s">
        <v>289</v>
      </c>
      <c r="F454" s="18"/>
      <c r="G454" s="18"/>
      <c r="H454" s="18"/>
      <c r="I454" s="18"/>
    </row>
    <row r="455" spans="2:9" x14ac:dyDescent="0.25">
      <c r="B455" s="17" t="s">
        <v>734</v>
      </c>
      <c r="C455" s="18" t="s">
        <v>291</v>
      </c>
      <c r="D455" s="18" t="s">
        <v>6</v>
      </c>
      <c r="F455" s="18"/>
      <c r="G455" s="18"/>
      <c r="H455" s="18"/>
      <c r="I455" s="18"/>
    </row>
    <row r="456" spans="2:9" x14ac:dyDescent="0.25">
      <c r="B456" s="17" t="s">
        <v>735</v>
      </c>
      <c r="C456" s="18" t="s">
        <v>290</v>
      </c>
      <c r="D456" s="18" t="s">
        <v>290</v>
      </c>
      <c r="F456" s="18"/>
      <c r="G456" s="18"/>
      <c r="H456" s="18"/>
      <c r="I456" s="18"/>
    </row>
    <row r="457" spans="2:9" x14ac:dyDescent="0.25">
      <c r="B457" s="17" t="s">
        <v>736</v>
      </c>
      <c r="C457" s="18" t="s">
        <v>6</v>
      </c>
      <c r="D457" s="18" t="s">
        <v>6</v>
      </c>
      <c r="F457" s="18"/>
      <c r="G457" s="18"/>
      <c r="H457" s="18"/>
      <c r="I457" s="18"/>
    </row>
    <row r="458" spans="2:9" x14ac:dyDescent="0.25">
      <c r="B458" s="17" t="s">
        <v>737</v>
      </c>
      <c r="C458" s="18" t="s">
        <v>6</v>
      </c>
      <c r="D458" s="18" t="s">
        <v>289</v>
      </c>
      <c r="F458" s="18"/>
      <c r="G458" s="18"/>
      <c r="H458" s="18"/>
      <c r="I458" s="18"/>
    </row>
    <row r="459" spans="2:9" x14ac:dyDescent="0.25">
      <c r="B459" s="17" t="s">
        <v>738</v>
      </c>
      <c r="C459" s="18" t="s">
        <v>290</v>
      </c>
      <c r="D459" s="18" t="s">
        <v>289</v>
      </c>
      <c r="F459" s="18"/>
      <c r="G459" s="18"/>
      <c r="H459" s="18"/>
      <c r="I459" s="18"/>
    </row>
    <row r="460" spans="2:9" x14ac:dyDescent="0.25">
      <c r="B460" s="17" t="s">
        <v>739</v>
      </c>
      <c r="C460" s="18" t="s">
        <v>6</v>
      </c>
      <c r="D460" s="18" t="s">
        <v>291</v>
      </c>
      <c r="F460" s="18"/>
      <c r="G460" s="18"/>
      <c r="H460" s="18"/>
      <c r="I460" s="18"/>
    </row>
    <row r="461" spans="2:9" x14ac:dyDescent="0.25">
      <c r="B461" s="17" t="s">
        <v>740</v>
      </c>
      <c r="C461" s="18" t="s">
        <v>291</v>
      </c>
      <c r="D461" s="18" t="s">
        <v>290</v>
      </c>
      <c r="F461" s="18"/>
      <c r="G461" s="18"/>
      <c r="H461" s="18"/>
      <c r="I461" s="18"/>
    </row>
    <row r="462" spans="2:9" x14ac:dyDescent="0.25">
      <c r="B462" s="17" t="s">
        <v>741</v>
      </c>
      <c r="C462" s="18" t="s">
        <v>291</v>
      </c>
      <c r="D462" s="18" t="s">
        <v>291</v>
      </c>
      <c r="F462" s="18"/>
      <c r="G462" s="18"/>
      <c r="H462" s="18"/>
      <c r="I462" s="18"/>
    </row>
    <row r="463" spans="2:9" x14ac:dyDescent="0.25">
      <c r="B463" s="17" t="s">
        <v>742</v>
      </c>
      <c r="C463" s="18" t="s">
        <v>289</v>
      </c>
      <c r="D463" s="18" t="s">
        <v>291</v>
      </c>
      <c r="F463" s="18"/>
      <c r="G463" s="18"/>
      <c r="H463" s="18"/>
      <c r="I463" s="18"/>
    </row>
    <row r="464" spans="2:9" x14ac:dyDescent="0.25">
      <c r="B464" s="17" t="s">
        <v>743</v>
      </c>
      <c r="C464" s="18" t="s">
        <v>291</v>
      </c>
      <c r="D464" s="18" t="s">
        <v>290</v>
      </c>
      <c r="F464" s="18"/>
      <c r="G464" s="18"/>
      <c r="H464" s="18"/>
      <c r="I464" s="18"/>
    </row>
    <row r="465" spans="2:9" x14ac:dyDescent="0.25">
      <c r="B465" s="17" t="s">
        <v>744</v>
      </c>
      <c r="C465" s="18" t="s">
        <v>290</v>
      </c>
      <c r="D465" s="18" t="s">
        <v>289</v>
      </c>
      <c r="F465" s="18"/>
      <c r="G465" s="18"/>
      <c r="H465" s="18"/>
      <c r="I465" s="18"/>
    </row>
    <row r="466" spans="2:9" x14ac:dyDescent="0.25">
      <c r="B466" s="17" t="s">
        <v>745</v>
      </c>
      <c r="C466" s="18" t="s">
        <v>289</v>
      </c>
      <c r="D466" s="18" t="s">
        <v>289</v>
      </c>
      <c r="F466" s="18"/>
      <c r="G466" s="18"/>
      <c r="H466" s="18"/>
      <c r="I466" s="18"/>
    </row>
    <row r="467" spans="2:9" x14ac:dyDescent="0.25">
      <c r="B467" s="17" t="s">
        <v>746</v>
      </c>
      <c r="C467" s="18" t="s">
        <v>289</v>
      </c>
      <c r="D467" s="18" t="s">
        <v>290</v>
      </c>
      <c r="F467" s="18"/>
      <c r="G467" s="18"/>
      <c r="H467" s="18"/>
      <c r="I467" s="18"/>
    </row>
    <row r="468" spans="2:9" x14ac:dyDescent="0.25">
      <c r="B468" s="17" t="s">
        <v>747</v>
      </c>
      <c r="C468" s="18" t="s">
        <v>289</v>
      </c>
      <c r="D468" s="18" t="s">
        <v>291</v>
      </c>
      <c r="F468" s="18"/>
      <c r="G468" s="18"/>
      <c r="H468" s="18"/>
      <c r="I468" s="18"/>
    </row>
    <row r="469" spans="2:9" x14ac:dyDescent="0.25">
      <c r="B469" s="17" t="s">
        <v>748</v>
      </c>
      <c r="C469" s="18" t="s">
        <v>289</v>
      </c>
      <c r="D469" s="18" t="s">
        <v>6</v>
      </c>
      <c r="F469" s="18"/>
      <c r="G469" s="18"/>
      <c r="H469" s="18"/>
      <c r="I469" s="18"/>
    </row>
    <row r="470" spans="2:9" x14ac:dyDescent="0.25">
      <c r="B470" s="17" t="s">
        <v>749</v>
      </c>
      <c r="C470" s="18" t="s">
        <v>289</v>
      </c>
      <c r="D470" s="18" t="s">
        <v>290</v>
      </c>
      <c r="F470" s="18"/>
      <c r="G470" s="18"/>
      <c r="H470" s="18"/>
      <c r="I470" s="18"/>
    </row>
    <row r="471" spans="2:9" x14ac:dyDescent="0.25">
      <c r="B471" s="17" t="s">
        <v>750</v>
      </c>
      <c r="C471" s="18" t="s">
        <v>289</v>
      </c>
      <c r="D471" s="18" t="s">
        <v>289</v>
      </c>
      <c r="F471" s="18"/>
      <c r="G471" s="18"/>
      <c r="H471" s="18"/>
      <c r="I471" s="18"/>
    </row>
    <row r="472" spans="2:9" x14ac:dyDescent="0.25">
      <c r="B472" s="17" t="s">
        <v>751</v>
      </c>
      <c r="C472" s="18" t="s">
        <v>290</v>
      </c>
      <c r="D472" s="18" t="s">
        <v>290</v>
      </c>
      <c r="F472" s="18"/>
      <c r="G472" s="18"/>
      <c r="H472" s="18"/>
      <c r="I472" s="18"/>
    </row>
    <row r="473" spans="2:9" x14ac:dyDescent="0.25">
      <c r="B473" s="17" t="s">
        <v>752</v>
      </c>
      <c r="C473" s="18" t="s">
        <v>289</v>
      </c>
      <c r="D473" s="18" t="s">
        <v>289</v>
      </c>
      <c r="F473" s="18"/>
      <c r="G473" s="18"/>
      <c r="H473" s="18"/>
      <c r="I473" s="18"/>
    </row>
    <row r="474" spans="2:9" x14ac:dyDescent="0.25">
      <c r="B474" s="17" t="s">
        <v>753</v>
      </c>
      <c r="C474" s="18" t="s">
        <v>291</v>
      </c>
      <c r="D474" s="18" t="s">
        <v>289</v>
      </c>
      <c r="F474" s="18"/>
      <c r="G474" s="18"/>
      <c r="H474" s="18"/>
      <c r="I474" s="18"/>
    </row>
    <row r="475" spans="2:9" x14ac:dyDescent="0.25">
      <c r="B475" s="17" t="s">
        <v>754</v>
      </c>
      <c r="C475" s="18" t="s">
        <v>291</v>
      </c>
      <c r="D475" s="18" t="s">
        <v>289</v>
      </c>
      <c r="F475" s="18"/>
      <c r="G475" s="18"/>
      <c r="H475" s="18"/>
      <c r="I475" s="18"/>
    </row>
    <row r="476" spans="2:9" x14ac:dyDescent="0.25">
      <c r="B476" s="17" t="s">
        <v>755</v>
      </c>
      <c r="C476" s="18" t="s">
        <v>290</v>
      </c>
      <c r="D476" s="18" t="s">
        <v>290</v>
      </c>
      <c r="F476" s="18"/>
      <c r="G476" s="18"/>
      <c r="H476" s="18"/>
      <c r="I476" s="18"/>
    </row>
    <row r="477" spans="2:9" x14ac:dyDescent="0.25">
      <c r="B477" s="17" t="s">
        <v>756</v>
      </c>
      <c r="C477" s="18" t="s">
        <v>289</v>
      </c>
      <c r="D477" s="18" t="s">
        <v>290</v>
      </c>
      <c r="F477" s="18"/>
      <c r="G477" s="18"/>
      <c r="H477" s="18"/>
      <c r="I477" s="18"/>
    </row>
    <row r="478" spans="2:9" x14ac:dyDescent="0.25">
      <c r="B478" s="17" t="s">
        <v>757</v>
      </c>
      <c r="C478" s="18" t="s">
        <v>290</v>
      </c>
      <c r="D478" s="18" t="s">
        <v>290</v>
      </c>
      <c r="F478" s="18"/>
      <c r="G478" s="18"/>
      <c r="H478" s="18"/>
      <c r="I478" s="18"/>
    </row>
    <row r="479" spans="2:9" x14ac:dyDescent="0.25">
      <c r="B479" s="17" t="s">
        <v>758</v>
      </c>
      <c r="C479" s="18" t="s">
        <v>289</v>
      </c>
      <c r="D479" s="18" t="s">
        <v>291</v>
      </c>
      <c r="F479" s="18"/>
      <c r="G479" s="18"/>
      <c r="H479" s="18"/>
      <c r="I479" s="18"/>
    </row>
    <row r="480" spans="2:9" x14ac:dyDescent="0.25">
      <c r="B480" s="17" t="s">
        <v>759</v>
      </c>
      <c r="C480" s="18" t="s">
        <v>289</v>
      </c>
      <c r="D480" s="18" t="s">
        <v>290</v>
      </c>
      <c r="F480" s="18"/>
      <c r="G480" s="18"/>
      <c r="H480" s="18"/>
      <c r="I480" s="18"/>
    </row>
    <row r="481" spans="2:9" x14ac:dyDescent="0.25">
      <c r="B481" s="17" t="s">
        <v>760</v>
      </c>
      <c r="C481" s="18" t="s">
        <v>6</v>
      </c>
      <c r="D481" s="18" t="s">
        <v>6</v>
      </c>
      <c r="F481" s="18"/>
      <c r="G481" s="18"/>
      <c r="H481" s="18"/>
      <c r="I481" s="18"/>
    </row>
    <row r="482" spans="2:9" x14ac:dyDescent="0.25">
      <c r="B482" s="17" t="s">
        <v>761</v>
      </c>
      <c r="C482" s="18" t="s">
        <v>6</v>
      </c>
      <c r="D482" s="18" t="s">
        <v>290</v>
      </c>
      <c r="F482" s="18"/>
      <c r="G482" s="18"/>
      <c r="H482" s="18"/>
      <c r="I482" s="18"/>
    </row>
    <row r="483" spans="2:9" x14ac:dyDescent="0.25">
      <c r="B483" s="17" t="s">
        <v>762</v>
      </c>
      <c r="C483" s="18" t="s">
        <v>289</v>
      </c>
      <c r="D483" s="18" t="s">
        <v>290</v>
      </c>
      <c r="F483" s="18"/>
      <c r="G483" s="18"/>
      <c r="H483" s="18"/>
      <c r="I483" s="18"/>
    </row>
    <row r="484" spans="2:9" x14ac:dyDescent="0.25">
      <c r="B484" s="17" t="s">
        <v>763</v>
      </c>
      <c r="C484" s="18" t="s">
        <v>6</v>
      </c>
      <c r="D484" s="18" t="s">
        <v>289</v>
      </c>
      <c r="F484" s="18"/>
      <c r="G484" s="18"/>
      <c r="H484" s="18"/>
      <c r="I484" s="18"/>
    </row>
    <row r="485" spans="2:9" x14ac:dyDescent="0.25">
      <c r="B485" s="17" t="s">
        <v>764</v>
      </c>
      <c r="C485" s="18" t="s">
        <v>291</v>
      </c>
      <c r="D485" s="18" t="s">
        <v>290</v>
      </c>
      <c r="F485" s="18"/>
      <c r="G485" s="18"/>
      <c r="H485" s="18"/>
      <c r="I485" s="18"/>
    </row>
    <row r="486" spans="2:9" x14ac:dyDescent="0.25">
      <c r="B486" s="17" t="s">
        <v>765</v>
      </c>
      <c r="C486" s="18" t="s">
        <v>290</v>
      </c>
      <c r="D486" s="18" t="s">
        <v>289</v>
      </c>
      <c r="F486" s="18"/>
      <c r="G486" s="18"/>
      <c r="H486" s="18"/>
      <c r="I486" s="18"/>
    </row>
    <row r="487" spans="2:9" x14ac:dyDescent="0.25">
      <c r="B487" s="17" t="s">
        <v>766</v>
      </c>
      <c r="C487" s="18" t="s">
        <v>289</v>
      </c>
      <c r="D487" s="18" t="s">
        <v>289</v>
      </c>
      <c r="F487" s="18"/>
      <c r="G487" s="18"/>
      <c r="H487" s="18"/>
      <c r="I487" s="18"/>
    </row>
    <row r="488" spans="2:9" x14ac:dyDescent="0.25">
      <c r="B488" s="17" t="s">
        <v>767</v>
      </c>
      <c r="C488" s="18" t="s">
        <v>289</v>
      </c>
      <c r="D488" s="18" t="s">
        <v>290</v>
      </c>
      <c r="F488" s="18"/>
      <c r="G488" s="18"/>
      <c r="H488" s="18"/>
      <c r="I488" s="18"/>
    </row>
    <row r="489" spans="2:9" x14ac:dyDescent="0.25">
      <c r="B489" s="17" t="s">
        <v>768</v>
      </c>
      <c r="C489" s="18" t="s">
        <v>289</v>
      </c>
      <c r="D489" s="18" t="s">
        <v>290</v>
      </c>
      <c r="F489" s="18"/>
      <c r="G489" s="18"/>
      <c r="H489" s="18"/>
      <c r="I489" s="18"/>
    </row>
    <row r="490" spans="2:9" x14ac:dyDescent="0.25">
      <c r="B490" s="17" t="s">
        <v>769</v>
      </c>
      <c r="C490" s="18" t="s">
        <v>291</v>
      </c>
      <c r="D490" s="18" t="s">
        <v>6</v>
      </c>
      <c r="F490" s="18"/>
      <c r="G490" s="18"/>
      <c r="H490" s="18"/>
      <c r="I490" s="18"/>
    </row>
    <row r="491" spans="2:9" x14ac:dyDescent="0.25">
      <c r="B491" s="17" t="s">
        <v>770</v>
      </c>
      <c r="C491" s="18" t="s">
        <v>290</v>
      </c>
      <c r="D491" s="18" t="s">
        <v>290</v>
      </c>
      <c r="F491" s="18"/>
      <c r="G491" s="18"/>
      <c r="H491" s="18"/>
      <c r="I491" s="18"/>
    </row>
    <row r="492" spans="2:9" x14ac:dyDescent="0.25">
      <c r="B492" s="17" t="s">
        <v>771</v>
      </c>
      <c r="C492" s="18" t="s">
        <v>291</v>
      </c>
      <c r="D492" s="18" t="s">
        <v>290</v>
      </c>
      <c r="F492" s="18"/>
      <c r="G492" s="18"/>
      <c r="H492" s="18"/>
      <c r="I492" s="18"/>
    </row>
    <row r="493" spans="2:9" x14ac:dyDescent="0.25">
      <c r="B493" s="17" t="s">
        <v>772</v>
      </c>
      <c r="C493" s="18" t="s">
        <v>6</v>
      </c>
      <c r="D493" s="18" t="s">
        <v>291</v>
      </c>
      <c r="F493" s="18"/>
      <c r="G493" s="18"/>
      <c r="H493" s="18"/>
      <c r="I493" s="18"/>
    </row>
    <row r="494" spans="2:9" x14ac:dyDescent="0.25">
      <c r="B494" s="17" t="s">
        <v>773</v>
      </c>
      <c r="C494" s="18" t="s">
        <v>291</v>
      </c>
      <c r="D494" s="18" t="s">
        <v>291</v>
      </c>
      <c r="F494" s="18"/>
      <c r="G494" s="18"/>
      <c r="H494" s="18"/>
      <c r="I494" s="18"/>
    </row>
    <row r="495" spans="2:9" x14ac:dyDescent="0.25">
      <c r="B495" s="17" t="s">
        <v>774</v>
      </c>
      <c r="C495" s="18" t="s">
        <v>289</v>
      </c>
      <c r="D495" s="18" t="s">
        <v>6</v>
      </c>
      <c r="F495" s="18"/>
      <c r="G495" s="18"/>
      <c r="H495" s="18"/>
      <c r="I495" s="18"/>
    </row>
    <row r="496" spans="2:9" x14ac:dyDescent="0.25">
      <c r="B496" s="17" t="s">
        <v>775</v>
      </c>
      <c r="C496" s="18" t="s">
        <v>289</v>
      </c>
      <c r="D496" s="18" t="s">
        <v>290</v>
      </c>
      <c r="F496" s="18"/>
      <c r="G496" s="18"/>
      <c r="H496" s="18"/>
      <c r="I496" s="18"/>
    </row>
    <row r="497" spans="2:9" x14ac:dyDescent="0.25">
      <c r="B497" s="17" t="s">
        <v>776</v>
      </c>
      <c r="C497" s="18" t="s">
        <v>289</v>
      </c>
      <c r="D497" s="18" t="s">
        <v>289</v>
      </c>
      <c r="F497" s="18"/>
      <c r="G497" s="18"/>
      <c r="H497" s="18"/>
      <c r="I497" s="18"/>
    </row>
    <row r="498" spans="2:9" x14ac:dyDescent="0.25">
      <c r="B498" s="17" t="s">
        <v>777</v>
      </c>
      <c r="C498" s="18" t="s">
        <v>289</v>
      </c>
      <c r="D498" s="18" t="s">
        <v>6</v>
      </c>
      <c r="F498" s="18"/>
      <c r="G498" s="18"/>
      <c r="H498" s="18"/>
      <c r="I498" s="18"/>
    </row>
    <row r="499" spans="2:9" x14ac:dyDescent="0.25">
      <c r="B499" s="17" t="s">
        <v>778</v>
      </c>
      <c r="C499" s="18" t="s">
        <v>289</v>
      </c>
      <c r="D499" s="18" t="s">
        <v>290</v>
      </c>
      <c r="F499" s="18"/>
      <c r="G499" s="18"/>
      <c r="H499" s="18"/>
      <c r="I499" s="18"/>
    </row>
    <row r="500" spans="2:9" x14ac:dyDescent="0.25">
      <c r="B500" s="17" t="s">
        <v>779</v>
      </c>
      <c r="C500" s="18" t="s">
        <v>290</v>
      </c>
      <c r="D500" s="18" t="s">
        <v>290</v>
      </c>
      <c r="F500" s="18"/>
      <c r="G500" s="18"/>
      <c r="H500" s="18"/>
      <c r="I500" s="18"/>
    </row>
    <row r="501" spans="2:9" x14ac:dyDescent="0.25">
      <c r="B501" s="17" t="s">
        <v>780</v>
      </c>
      <c r="C501" s="18" t="s">
        <v>289</v>
      </c>
      <c r="D501" s="18" t="s">
        <v>6</v>
      </c>
      <c r="F501" s="18"/>
      <c r="G501" s="18"/>
      <c r="H501" s="18"/>
      <c r="I501" s="18"/>
    </row>
    <row r="502" spans="2:9" x14ac:dyDescent="0.25">
      <c r="B502" s="17" t="s">
        <v>781</v>
      </c>
      <c r="C502" s="18" t="s">
        <v>289</v>
      </c>
      <c r="D502" s="18" t="s">
        <v>291</v>
      </c>
      <c r="F502" s="18"/>
      <c r="G502" s="18"/>
      <c r="H502" s="18"/>
      <c r="I502" s="18"/>
    </row>
    <row r="503" spans="2:9" x14ac:dyDescent="0.25">
      <c r="B503" s="17" t="s">
        <v>782</v>
      </c>
      <c r="C503" s="18" t="s">
        <v>289</v>
      </c>
      <c r="D503" s="18" t="s">
        <v>290</v>
      </c>
      <c r="F503" s="18"/>
      <c r="G503" s="18"/>
      <c r="H503" s="18"/>
      <c r="I503" s="18"/>
    </row>
    <row r="504" spans="2:9" x14ac:dyDescent="0.25">
      <c r="B504" s="17" t="s">
        <v>783</v>
      </c>
      <c r="C504" s="18" t="s">
        <v>291</v>
      </c>
      <c r="D504" s="18" t="s">
        <v>289</v>
      </c>
      <c r="F504" s="18"/>
      <c r="G504" s="18"/>
      <c r="H504" s="18"/>
      <c r="I504" s="18"/>
    </row>
    <row r="505" spans="2:9" x14ac:dyDescent="0.25">
      <c r="B505" s="17" t="s">
        <v>784</v>
      </c>
      <c r="C505" s="18" t="s">
        <v>291</v>
      </c>
      <c r="D505" s="18" t="s">
        <v>291</v>
      </c>
      <c r="F505" s="18"/>
      <c r="G505" s="18"/>
      <c r="H505" s="18"/>
      <c r="I505" s="18"/>
    </row>
    <row r="506" spans="2:9" x14ac:dyDescent="0.25">
      <c r="B506" s="17" t="s">
        <v>785</v>
      </c>
      <c r="C506" s="18" t="s">
        <v>6</v>
      </c>
      <c r="D506" s="18" t="s">
        <v>289</v>
      </c>
      <c r="F506" s="18"/>
      <c r="G506" s="18"/>
      <c r="H506" s="18"/>
      <c r="I506" s="18"/>
    </row>
    <row r="507" spans="2:9" x14ac:dyDescent="0.25">
      <c r="B507" s="17" t="s">
        <v>786</v>
      </c>
      <c r="C507" s="18" t="s">
        <v>6</v>
      </c>
      <c r="D507" s="18" t="s">
        <v>291</v>
      </c>
      <c r="F507" s="18"/>
      <c r="G507" s="18"/>
      <c r="H507" s="18"/>
      <c r="I507" s="18"/>
    </row>
    <row r="508" spans="2:9" x14ac:dyDescent="0.25">
      <c r="B508" s="17" t="s">
        <v>787</v>
      </c>
      <c r="C508" s="18" t="s">
        <v>290</v>
      </c>
      <c r="D508" s="18" t="s">
        <v>290</v>
      </c>
      <c r="F508" s="18"/>
      <c r="G508" s="18"/>
      <c r="H508" s="18"/>
      <c r="I508" s="18"/>
    </row>
    <row r="509" spans="2:9" x14ac:dyDescent="0.25">
      <c r="B509" s="17" t="s">
        <v>788</v>
      </c>
      <c r="C509" s="18" t="s">
        <v>6</v>
      </c>
      <c r="D509" s="18" t="s">
        <v>291</v>
      </c>
      <c r="F509" s="18"/>
      <c r="G509" s="18"/>
      <c r="H509" s="18"/>
      <c r="I509" s="18"/>
    </row>
    <row r="510" spans="2:9" x14ac:dyDescent="0.25">
      <c r="B510" s="17" t="s">
        <v>789</v>
      </c>
      <c r="C510" s="18" t="s">
        <v>6</v>
      </c>
      <c r="D510" s="18" t="s">
        <v>290</v>
      </c>
      <c r="F510" s="18"/>
      <c r="G510" s="18"/>
      <c r="H510" s="18"/>
      <c r="I510" s="18"/>
    </row>
    <row r="511" spans="2:9" x14ac:dyDescent="0.25">
      <c r="B511" s="17" t="s">
        <v>790</v>
      </c>
      <c r="C511" s="18" t="s">
        <v>290</v>
      </c>
      <c r="D511" s="18" t="s">
        <v>291</v>
      </c>
      <c r="F511" s="18"/>
      <c r="G511" s="18"/>
      <c r="H511" s="18"/>
      <c r="I511" s="18"/>
    </row>
    <row r="512" spans="2:9" x14ac:dyDescent="0.25">
      <c r="B512" s="17" t="s">
        <v>791</v>
      </c>
      <c r="C512" s="18" t="s">
        <v>289</v>
      </c>
      <c r="D512" s="18" t="s">
        <v>290</v>
      </c>
      <c r="F512" s="18"/>
      <c r="G512" s="18"/>
      <c r="H512" s="18"/>
      <c r="I512" s="18"/>
    </row>
    <row r="513" spans="2:9" x14ac:dyDescent="0.25">
      <c r="B513" s="17" t="s">
        <v>792</v>
      </c>
      <c r="C513" s="18" t="s">
        <v>291</v>
      </c>
      <c r="D513" s="18" t="s">
        <v>291</v>
      </c>
      <c r="F513" s="18"/>
      <c r="G513" s="18"/>
      <c r="H513" s="18"/>
      <c r="I513" s="18"/>
    </row>
    <row r="514" spans="2:9" x14ac:dyDescent="0.25">
      <c r="B514" s="17" t="s">
        <v>793</v>
      </c>
      <c r="C514" s="18" t="s">
        <v>290</v>
      </c>
      <c r="D514" s="18" t="s">
        <v>289</v>
      </c>
      <c r="F514" s="18"/>
      <c r="G514" s="18"/>
      <c r="H514" s="18"/>
      <c r="I514" s="18"/>
    </row>
    <row r="515" spans="2:9" x14ac:dyDescent="0.25">
      <c r="B515" s="17" t="s">
        <v>794</v>
      </c>
      <c r="C515" s="18" t="s">
        <v>289</v>
      </c>
      <c r="D515" s="18" t="s">
        <v>291</v>
      </c>
      <c r="F515" s="18"/>
      <c r="G515" s="18"/>
      <c r="H515" s="18"/>
      <c r="I515" s="18"/>
    </row>
    <row r="516" spans="2:9" x14ac:dyDescent="0.25">
      <c r="B516" s="17" t="s">
        <v>795</v>
      </c>
      <c r="C516" s="18" t="s">
        <v>291</v>
      </c>
      <c r="D516" s="18" t="s">
        <v>6</v>
      </c>
      <c r="F516" s="18"/>
      <c r="G516" s="18"/>
      <c r="H516" s="18"/>
      <c r="I516" s="18"/>
    </row>
    <row r="517" spans="2:9" x14ac:dyDescent="0.25">
      <c r="B517" s="17" t="s">
        <v>796</v>
      </c>
      <c r="C517" s="18" t="s">
        <v>291</v>
      </c>
      <c r="D517" s="18" t="s">
        <v>290</v>
      </c>
      <c r="F517" s="18"/>
      <c r="G517" s="18"/>
      <c r="H517" s="18"/>
      <c r="I517" s="18"/>
    </row>
    <row r="518" spans="2:9" x14ac:dyDescent="0.25">
      <c r="B518" s="17" t="s">
        <v>797</v>
      </c>
      <c r="C518" s="18" t="s">
        <v>289</v>
      </c>
      <c r="D518" s="18" t="s">
        <v>291</v>
      </c>
      <c r="F518" s="18"/>
      <c r="G518" s="18"/>
      <c r="H518" s="18"/>
      <c r="I518" s="18"/>
    </row>
    <row r="519" spans="2:9" x14ac:dyDescent="0.25">
      <c r="B519" s="17" t="s">
        <v>798</v>
      </c>
      <c r="C519" s="18" t="s">
        <v>289</v>
      </c>
      <c r="D519" s="18" t="s">
        <v>289</v>
      </c>
      <c r="F519" s="18"/>
      <c r="G519" s="18"/>
      <c r="H519" s="18"/>
      <c r="I519" s="18"/>
    </row>
    <row r="520" spans="2:9" x14ac:dyDescent="0.25">
      <c r="B520" s="17" t="s">
        <v>799</v>
      </c>
      <c r="C520" s="18" t="s">
        <v>6</v>
      </c>
      <c r="D520" s="18" t="s">
        <v>291</v>
      </c>
      <c r="F520" s="18"/>
      <c r="G520" s="18"/>
      <c r="H520" s="18"/>
      <c r="I520" s="18"/>
    </row>
    <row r="521" spans="2:9" x14ac:dyDescent="0.25">
      <c r="B521" s="17" t="s">
        <v>800</v>
      </c>
      <c r="C521" s="18" t="s">
        <v>290</v>
      </c>
      <c r="D521" s="18" t="s">
        <v>290</v>
      </c>
      <c r="F521" s="18"/>
      <c r="G521" s="18"/>
      <c r="H521" s="18"/>
      <c r="I521" s="18"/>
    </row>
    <row r="522" spans="2:9" x14ac:dyDescent="0.25">
      <c r="B522" s="17" t="s">
        <v>801</v>
      </c>
      <c r="C522" s="18" t="s">
        <v>6</v>
      </c>
      <c r="D522" s="18" t="s">
        <v>289</v>
      </c>
      <c r="F522" s="18"/>
      <c r="G522" s="18"/>
      <c r="H522" s="18"/>
      <c r="I522" s="18"/>
    </row>
    <row r="523" spans="2:9" x14ac:dyDescent="0.25">
      <c r="B523" s="17" t="s">
        <v>802</v>
      </c>
      <c r="C523" s="18" t="s">
        <v>289</v>
      </c>
      <c r="D523" s="18" t="s">
        <v>290</v>
      </c>
      <c r="F523" s="18"/>
      <c r="G523" s="18"/>
      <c r="H523" s="18"/>
      <c r="I523" s="18"/>
    </row>
    <row r="524" spans="2:9" x14ac:dyDescent="0.25">
      <c r="B524" s="17" t="s">
        <v>803</v>
      </c>
      <c r="C524" s="18" t="s">
        <v>289</v>
      </c>
      <c r="D524" s="18" t="s">
        <v>289</v>
      </c>
      <c r="F524" s="18"/>
      <c r="G524" s="18"/>
      <c r="H524" s="18"/>
      <c r="I524" s="18"/>
    </row>
    <row r="525" spans="2:9" x14ac:dyDescent="0.25">
      <c r="B525" s="17" t="s">
        <v>804</v>
      </c>
      <c r="C525" s="18" t="s">
        <v>291</v>
      </c>
      <c r="D525" s="18" t="s">
        <v>289</v>
      </c>
      <c r="F525" s="18"/>
      <c r="G525" s="18"/>
      <c r="H525" s="18"/>
      <c r="I525" s="18"/>
    </row>
    <row r="526" spans="2:9" x14ac:dyDescent="0.25">
      <c r="B526" s="17" t="s">
        <v>805</v>
      </c>
      <c r="C526" s="18" t="s">
        <v>290</v>
      </c>
      <c r="D526" s="18" t="s">
        <v>6</v>
      </c>
      <c r="F526" s="18"/>
      <c r="G526" s="18"/>
      <c r="H526" s="18"/>
      <c r="I526" s="18"/>
    </row>
    <row r="527" spans="2:9" x14ac:dyDescent="0.25">
      <c r="B527" s="17" t="s">
        <v>806</v>
      </c>
      <c r="C527" s="18" t="s">
        <v>291</v>
      </c>
      <c r="D527" s="18" t="s">
        <v>6</v>
      </c>
      <c r="F527" s="18"/>
      <c r="G527" s="18"/>
      <c r="H527" s="18"/>
      <c r="I527" s="18"/>
    </row>
    <row r="528" spans="2:9" x14ac:dyDescent="0.25">
      <c r="B528" s="17" t="s">
        <v>807</v>
      </c>
      <c r="C528" s="18" t="s">
        <v>291</v>
      </c>
      <c r="D528" s="18" t="s">
        <v>289</v>
      </c>
      <c r="F528" s="18"/>
      <c r="G528" s="18"/>
      <c r="H528" s="18"/>
      <c r="I528" s="18"/>
    </row>
    <row r="529" spans="2:9" x14ac:dyDescent="0.25">
      <c r="B529" s="17" t="s">
        <v>808</v>
      </c>
      <c r="C529" s="18" t="s">
        <v>290</v>
      </c>
      <c r="D529" s="18" t="s">
        <v>6</v>
      </c>
      <c r="F529" s="18"/>
      <c r="G529" s="18"/>
      <c r="H529" s="18"/>
      <c r="I529" s="18"/>
    </row>
    <row r="530" spans="2:9" x14ac:dyDescent="0.25">
      <c r="B530" s="17" t="s">
        <v>809</v>
      </c>
      <c r="C530" s="18" t="s">
        <v>289</v>
      </c>
      <c r="D530" s="18" t="s">
        <v>291</v>
      </c>
      <c r="F530" s="18"/>
      <c r="G530" s="18"/>
      <c r="H530" s="18"/>
      <c r="I530" s="18"/>
    </row>
    <row r="531" spans="2:9" x14ac:dyDescent="0.25">
      <c r="B531" s="17" t="s">
        <v>810</v>
      </c>
      <c r="C531" s="18" t="s">
        <v>289</v>
      </c>
      <c r="D531" s="18" t="s">
        <v>290</v>
      </c>
      <c r="F531" s="18"/>
      <c r="G531" s="18"/>
      <c r="H531" s="18"/>
      <c r="I531" s="18"/>
    </row>
    <row r="532" spans="2:9" x14ac:dyDescent="0.25">
      <c r="B532" s="17" t="s">
        <v>811</v>
      </c>
      <c r="C532" s="18" t="s">
        <v>290</v>
      </c>
      <c r="D532" s="18" t="s">
        <v>289</v>
      </c>
      <c r="F532" s="18"/>
      <c r="G532" s="18"/>
      <c r="H532" s="18"/>
      <c r="I532" s="18"/>
    </row>
    <row r="533" spans="2:9" x14ac:dyDescent="0.25">
      <c r="B533" s="17" t="s">
        <v>812</v>
      </c>
      <c r="C533" s="18" t="s">
        <v>291</v>
      </c>
      <c r="D533" s="18" t="s">
        <v>289</v>
      </c>
      <c r="F533" s="18"/>
      <c r="G533" s="18"/>
      <c r="H533" s="18"/>
      <c r="I533" s="18"/>
    </row>
    <row r="534" spans="2:9" x14ac:dyDescent="0.25">
      <c r="B534" s="17" t="s">
        <v>813</v>
      </c>
      <c r="C534" s="18" t="s">
        <v>6</v>
      </c>
      <c r="D534" s="18" t="s">
        <v>289</v>
      </c>
      <c r="F534" s="18"/>
      <c r="G534" s="18"/>
      <c r="H534" s="18"/>
      <c r="I534" s="18"/>
    </row>
    <row r="535" spans="2:9" x14ac:dyDescent="0.25">
      <c r="B535" s="17" t="s">
        <v>814</v>
      </c>
      <c r="C535" s="18" t="s">
        <v>290</v>
      </c>
      <c r="D535" s="18" t="s">
        <v>291</v>
      </c>
      <c r="F535" s="18"/>
      <c r="G535" s="18"/>
      <c r="H535" s="18"/>
      <c r="I535" s="18"/>
    </row>
    <row r="536" spans="2:9" x14ac:dyDescent="0.25">
      <c r="B536" s="17" t="s">
        <v>815</v>
      </c>
      <c r="C536" s="18" t="s">
        <v>289</v>
      </c>
      <c r="D536" s="18" t="s">
        <v>290</v>
      </c>
      <c r="F536" s="18"/>
      <c r="G536" s="18"/>
      <c r="H536" s="18"/>
      <c r="I536" s="18"/>
    </row>
    <row r="537" spans="2:9" x14ac:dyDescent="0.25">
      <c r="B537" s="17" t="s">
        <v>816</v>
      </c>
      <c r="C537" s="18" t="s">
        <v>290</v>
      </c>
      <c r="D537" s="18" t="s">
        <v>291</v>
      </c>
      <c r="F537" s="18"/>
      <c r="G537" s="18"/>
      <c r="H537" s="18"/>
      <c r="I537" s="18"/>
    </row>
    <row r="538" spans="2:9" x14ac:dyDescent="0.25">
      <c r="B538" s="17" t="s">
        <v>817</v>
      </c>
      <c r="C538" s="18" t="s">
        <v>289</v>
      </c>
      <c r="D538" s="18" t="s">
        <v>6</v>
      </c>
      <c r="F538" s="18"/>
      <c r="G538" s="18"/>
      <c r="H538" s="18"/>
      <c r="I538" s="18"/>
    </row>
    <row r="539" spans="2:9" x14ac:dyDescent="0.25">
      <c r="B539" s="17" t="s">
        <v>818</v>
      </c>
      <c r="C539" s="18" t="s">
        <v>289</v>
      </c>
      <c r="D539" s="18" t="s">
        <v>291</v>
      </c>
      <c r="F539" s="18"/>
      <c r="G539" s="18"/>
      <c r="H539" s="18"/>
      <c r="I539" s="18"/>
    </row>
    <row r="540" spans="2:9" x14ac:dyDescent="0.25">
      <c r="B540" s="17" t="s">
        <v>819</v>
      </c>
      <c r="C540" s="18" t="s">
        <v>289</v>
      </c>
      <c r="D540" s="18" t="s">
        <v>289</v>
      </c>
      <c r="F540" s="18"/>
      <c r="G540" s="18"/>
      <c r="H540" s="18"/>
      <c r="I540" s="18"/>
    </row>
    <row r="541" spans="2:9" x14ac:dyDescent="0.25">
      <c r="B541" s="17" t="s">
        <v>820</v>
      </c>
      <c r="C541" s="18" t="s">
        <v>290</v>
      </c>
      <c r="D541" s="18" t="s">
        <v>289</v>
      </c>
      <c r="F541" s="18"/>
      <c r="G541" s="18"/>
      <c r="H541" s="18"/>
      <c r="I541" s="18"/>
    </row>
    <row r="542" spans="2:9" x14ac:dyDescent="0.25">
      <c r="B542" s="17" t="s">
        <v>821</v>
      </c>
      <c r="C542" s="18" t="s">
        <v>290</v>
      </c>
      <c r="D542" s="18" t="s">
        <v>289</v>
      </c>
      <c r="F542" s="18"/>
      <c r="G542" s="18"/>
      <c r="H542" s="18"/>
      <c r="I542" s="18"/>
    </row>
    <row r="543" spans="2:9" x14ac:dyDescent="0.25">
      <c r="B543" s="17" t="s">
        <v>822</v>
      </c>
      <c r="C543" s="18" t="s">
        <v>290</v>
      </c>
      <c r="D543" s="18" t="s">
        <v>289</v>
      </c>
      <c r="F543" s="18"/>
      <c r="G543" s="18"/>
      <c r="H543" s="18"/>
      <c r="I543" s="18"/>
    </row>
    <row r="544" spans="2:9" x14ac:dyDescent="0.25">
      <c r="B544" s="17" t="s">
        <v>823</v>
      </c>
      <c r="C544" s="18" t="s">
        <v>291</v>
      </c>
      <c r="D544" s="18" t="s">
        <v>289</v>
      </c>
      <c r="F544" s="18"/>
      <c r="G544" s="18"/>
      <c r="H544" s="18"/>
      <c r="I544" s="18"/>
    </row>
    <row r="545" spans="2:9" x14ac:dyDescent="0.25">
      <c r="B545" s="17" t="s">
        <v>824</v>
      </c>
      <c r="C545" s="18" t="s">
        <v>290</v>
      </c>
      <c r="D545" s="18" t="s">
        <v>290</v>
      </c>
      <c r="F545" s="18"/>
      <c r="G545" s="18"/>
      <c r="H545" s="18"/>
      <c r="I545" s="18"/>
    </row>
    <row r="546" spans="2:9" x14ac:dyDescent="0.25">
      <c r="B546" s="17" t="s">
        <v>825</v>
      </c>
      <c r="C546" s="18" t="s">
        <v>6</v>
      </c>
      <c r="D546" s="18" t="s">
        <v>289</v>
      </c>
      <c r="F546" s="18"/>
      <c r="G546" s="18"/>
      <c r="H546" s="18"/>
      <c r="I546" s="18"/>
    </row>
    <row r="547" spans="2:9" x14ac:dyDescent="0.25">
      <c r="B547" s="17" t="s">
        <v>826</v>
      </c>
      <c r="C547" s="18" t="s">
        <v>290</v>
      </c>
      <c r="D547" s="18" t="s">
        <v>289</v>
      </c>
      <c r="F547" s="18"/>
      <c r="G547" s="18"/>
      <c r="H547" s="18"/>
      <c r="I547" s="18"/>
    </row>
    <row r="548" spans="2:9" x14ac:dyDescent="0.25">
      <c r="B548" s="17" t="s">
        <v>827</v>
      </c>
      <c r="C548" s="18" t="s">
        <v>290</v>
      </c>
      <c r="D548" s="18" t="s">
        <v>289</v>
      </c>
      <c r="F548" s="18"/>
      <c r="G548" s="18"/>
      <c r="H548" s="18"/>
      <c r="I548" s="18"/>
    </row>
    <row r="549" spans="2:9" x14ac:dyDescent="0.25">
      <c r="B549" s="17" t="s">
        <v>828</v>
      </c>
      <c r="C549" s="18" t="s">
        <v>289</v>
      </c>
      <c r="D549" s="18" t="s">
        <v>291</v>
      </c>
      <c r="F549" s="18"/>
      <c r="G549" s="18"/>
      <c r="H549" s="18"/>
      <c r="I549" s="18"/>
    </row>
    <row r="550" spans="2:9" x14ac:dyDescent="0.25">
      <c r="B550" s="17" t="s">
        <v>829</v>
      </c>
      <c r="C550" s="18" t="s">
        <v>290</v>
      </c>
      <c r="D550" s="18" t="s">
        <v>291</v>
      </c>
      <c r="F550" s="18"/>
      <c r="G550" s="18"/>
      <c r="H550" s="18"/>
      <c r="I550" s="18"/>
    </row>
    <row r="551" spans="2:9" x14ac:dyDescent="0.25">
      <c r="B551" s="17" t="s">
        <v>830</v>
      </c>
      <c r="C551" s="18" t="s">
        <v>289</v>
      </c>
      <c r="D551" s="18" t="s">
        <v>6</v>
      </c>
      <c r="F551" s="18"/>
      <c r="G551" s="18"/>
      <c r="H551" s="18"/>
      <c r="I551" s="18"/>
    </row>
    <row r="552" spans="2:9" x14ac:dyDescent="0.25">
      <c r="B552" s="17" t="s">
        <v>831</v>
      </c>
      <c r="C552" s="18" t="s">
        <v>289</v>
      </c>
      <c r="D552" s="18" t="s">
        <v>6</v>
      </c>
      <c r="F552" s="18"/>
      <c r="G552" s="18"/>
      <c r="H552" s="18"/>
      <c r="I552" s="18"/>
    </row>
    <row r="553" spans="2:9" x14ac:dyDescent="0.25">
      <c r="B553" s="17" t="s">
        <v>832</v>
      </c>
      <c r="C553" s="18" t="s">
        <v>290</v>
      </c>
      <c r="D553" s="18" t="s">
        <v>290</v>
      </c>
      <c r="F553" s="18"/>
      <c r="G553" s="18"/>
      <c r="H553" s="18"/>
      <c r="I553" s="18"/>
    </row>
    <row r="554" spans="2:9" x14ac:dyDescent="0.25">
      <c r="B554" s="17" t="s">
        <v>833</v>
      </c>
      <c r="C554" s="18" t="s">
        <v>290</v>
      </c>
      <c r="D554" s="18" t="s">
        <v>6</v>
      </c>
      <c r="F554" s="18"/>
      <c r="G554" s="18"/>
      <c r="H554" s="18"/>
      <c r="I554" s="18"/>
    </row>
    <row r="555" spans="2:9" x14ac:dyDescent="0.25">
      <c r="B555" s="17" t="s">
        <v>834</v>
      </c>
      <c r="C555" s="18" t="s">
        <v>6</v>
      </c>
      <c r="D555" s="18" t="s">
        <v>6</v>
      </c>
      <c r="F555" s="18"/>
      <c r="G555" s="18"/>
      <c r="H555" s="18"/>
      <c r="I555" s="18"/>
    </row>
    <row r="556" spans="2:9" x14ac:dyDescent="0.25">
      <c r="B556" s="17" t="s">
        <v>835</v>
      </c>
      <c r="C556" s="18" t="s">
        <v>290</v>
      </c>
      <c r="D556" s="18" t="s">
        <v>290</v>
      </c>
      <c r="F556" s="18"/>
      <c r="G556" s="18"/>
      <c r="H556" s="18"/>
      <c r="I556" s="18"/>
    </row>
    <row r="557" spans="2:9" x14ac:dyDescent="0.25">
      <c r="B557" s="17" t="s">
        <v>836</v>
      </c>
      <c r="C557" s="18" t="s">
        <v>290</v>
      </c>
      <c r="D557" s="18" t="s">
        <v>289</v>
      </c>
      <c r="F557" s="18"/>
      <c r="G557" s="18"/>
      <c r="H557" s="18"/>
      <c r="I557" s="18"/>
    </row>
    <row r="558" spans="2:9" x14ac:dyDescent="0.25">
      <c r="B558" s="17" t="s">
        <v>837</v>
      </c>
      <c r="C558" s="18" t="s">
        <v>291</v>
      </c>
      <c r="D558" s="18" t="s">
        <v>291</v>
      </c>
      <c r="F558" s="18"/>
      <c r="G558" s="18"/>
      <c r="H558" s="18"/>
      <c r="I558" s="18"/>
    </row>
    <row r="559" spans="2:9" x14ac:dyDescent="0.25">
      <c r="B559" s="17" t="s">
        <v>838</v>
      </c>
      <c r="C559" s="18" t="s">
        <v>291</v>
      </c>
      <c r="D559" s="18" t="s">
        <v>290</v>
      </c>
      <c r="F559" s="18"/>
      <c r="G559" s="18"/>
      <c r="H559" s="18"/>
      <c r="I559" s="18"/>
    </row>
    <row r="560" spans="2:9" x14ac:dyDescent="0.25">
      <c r="B560" s="17" t="s">
        <v>839</v>
      </c>
      <c r="C560" s="18" t="s">
        <v>6</v>
      </c>
      <c r="D560" s="18" t="s">
        <v>289</v>
      </c>
      <c r="F560" s="18"/>
      <c r="G560" s="18"/>
      <c r="H560" s="18"/>
      <c r="I560" s="18"/>
    </row>
    <row r="561" spans="2:9" x14ac:dyDescent="0.25">
      <c r="B561" s="17" t="s">
        <v>840</v>
      </c>
      <c r="C561" s="18" t="s">
        <v>290</v>
      </c>
      <c r="D561" s="18" t="s">
        <v>291</v>
      </c>
      <c r="F561" s="18"/>
      <c r="G561" s="18"/>
      <c r="H561" s="18"/>
      <c r="I561" s="18"/>
    </row>
    <row r="562" spans="2:9" x14ac:dyDescent="0.25">
      <c r="B562" s="17" t="s">
        <v>841</v>
      </c>
      <c r="C562" s="18" t="s">
        <v>289</v>
      </c>
      <c r="D562" s="18" t="s">
        <v>291</v>
      </c>
      <c r="F562" s="18"/>
      <c r="G562" s="18"/>
      <c r="H562" s="18"/>
      <c r="I562" s="18"/>
    </row>
    <row r="563" spans="2:9" x14ac:dyDescent="0.25">
      <c r="B563" s="17" t="s">
        <v>842</v>
      </c>
      <c r="C563" s="18" t="s">
        <v>6</v>
      </c>
      <c r="D563" s="18" t="s">
        <v>289</v>
      </c>
      <c r="F563" s="18"/>
      <c r="G563" s="18"/>
      <c r="H563" s="18"/>
      <c r="I563" s="18"/>
    </row>
    <row r="564" spans="2:9" x14ac:dyDescent="0.25">
      <c r="B564" s="17" t="s">
        <v>843</v>
      </c>
      <c r="C564" s="18" t="s">
        <v>290</v>
      </c>
      <c r="D564" s="18" t="s">
        <v>289</v>
      </c>
      <c r="F564" s="18"/>
      <c r="G564" s="18"/>
      <c r="H564" s="18"/>
      <c r="I564" s="18"/>
    </row>
    <row r="565" spans="2:9" x14ac:dyDescent="0.25">
      <c r="B565" s="17" t="s">
        <v>844</v>
      </c>
      <c r="C565" s="18" t="s">
        <v>290</v>
      </c>
      <c r="D565" s="18" t="s">
        <v>6</v>
      </c>
      <c r="F565" s="18"/>
      <c r="G565" s="18"/>
      <c r="H565" s="18"/>
      <c r="I565" s="18"/>
    </row>
    <row r="566" spans="2:9" x14ac:dyDescent="0.25">
      <c r="B566" s="17" t="s">
        <v>845</v>
      </c>
      <c r="C566" s="18" t="s">
        <v>6</v>
      </c>
      <c r="D566" s="18" t="s">
        <v>290</v>
      </c>
      <c r="F566" s="18"/>
      <c r="G566" s="18"/>
      <c r="H566" s="18"/>
      <c r="I566" s="18"/>
    </row>
    <row r="567" spans="2:9" x14ac:dyDescent="0.25">
      <c r="B567" s="17" t="s">
        <v>846</v>
      </c>
      <c r="C567" s="18" t="s">
        <v>291</v>
      </c>
      <c r="D567" s="18" t="s">
        <v>6</v>
      </c>
      <c r="F567" s="18"/>
      <c r="G567" s="18"/>
      <c r="H567" s="18"/>
      <c r="I567" s="18"/>
    </row>
    <row r="568" spans="2:9" x14ac:dyDescent="0.25">
      <c r="B568" s="17" t="s">
        <v>847</v>
      </c>
      <c r="C568" s="18" t="s">
        <v>290</v>
      </c>
      <c r="D568" s="18" t="s">
        <v>289</v>
      </c>
      <c r="F568" s="18"/>
      <c r="G568" s="18"/>
      <c r="H568" s="18"/>
      <c r="I568" s="18"/>
    </row>
    <row r="569" spans="2:9" x14ac:dyDescent="0.25">
      <c r="B569" s="17" t="s">
        <v>848</v>
      </c>
      <c r="C569" s="18" t="s">
        <v>289</v>
      </c>
      <c r="D569" s="18" t="s">
        <v>289</v>
      </c>
      <c r="F569" s="18"/>
      <c r="G569" s="18"/>
      <c r="H569" s="18"/>
      <c r="I569" s="18"/>
    </row>
    <row r="570" spans="2:9" x14ac:dyDescent="0.25">
      <c r="B570" s="17" t="s">
        <v>849</v>
      </c>
      <c r="C570" s="18" t="s">
        <v>291</v>
      </c>
      <c r="D570" s="18" t="s">
        <v>291</v>
      </c>
      <c r="F570" s="18"/>
      <c r="G570" s="18"/>
      <c r="H570" s="18"/>
      <c r="I570" s="18"/>
    </row>
    <row r="571" spans="2:9" x14ac:dyDescent="0.25">
      <c r="B571" s="17" t="s">
        <v>850</v>
      </c>
      <c r="C571" s="18" t="s">
        <v>289</v>
      </c>
      <c r="D571" s="18" t="s">
        <v>290</v>
      </c>
      <c r="F571" s="18"/>
      <c r="G571" s="18"/>
      <c r="H571" s="18"/>
      <c r="I571" s="18"/>
    </row>
    <row r="572" spans="2:9" x14ac:dyDescent="0.25">
      <c r="B572" s="17" t="s">
        <v>851</v>
      </c>
      <c r="C572" s="18" t="s">
        <v>291</v>
      </c>
      <c r="D572" s="18" t="s">
        <v>291</v>
      </c>
      <c r="F572" s="18"/>
      <c r="G572" s="18"/>
      <c r="H572" s="18"/>
      <c r="I572" s="18"/>
    </row>
    <row r="573" spans="2:9" x14ac:dyDescent="0.25">
      <c r="B573" s="17" t="s">
        <v>852</v>
      </c>
      <c r="C573" s="18" t="s">
        <v>290</v>
      </c>
      <c r="D573" s="18" t="s">
        <v>291</v>
      </c>
      <c r="F573" s="18"/>
      <c r="G573" s="18"/>
      <c r="H573" s="18"/>
      <c r="I573" s="18"/>
    </row>
    <row r="574" spans="2:9" x14ac:dyDescent="0.25">
      <c r="B574" s="17" t="s">
        <v>853</v>
      </c>
      <c r="C574" s="18" t="s">
        <v>291</v>
      </c>
      <c r="D574" s="18" t="s">
        <v>290</v>
      </c>
      <c r="F574" s="18"/>
      <c r="G574" s="18"/>
      <c r="H574" s="18"/>
      <c r="I574" s="18"/>
    </row>
    <row r="575" spans="2:9" x14ac:dyDescent="0.25">
      <c r="B575" s="17" t="s">
        <v>854</v>
      </c>
      <c r="C575" s="18" t="s">
        <v>290</v>
      </c>
      <c r="D575" s="18" t="s">
        <v>289</v>
      </c>
      <c r="F575" s="18"/>
      <c r="G575" s="18"/>
      <c r="H575" s="18"/>
      <c r="I575" s="18"/>
    </row>
    <row r="576" spans="2:9" x14ac:dyDescent="0.25">
      <c r="B576" s="17" t="s">
        <v>855</v>
      </c>
      <c r="C576" s="18" t="s">
        <v>291</v>
      </c>
      <c r="D576" s="18" t="s">
        <v>289</v>
      </c>
      <c r="F576" s="18"/>
      <c r="G576" s="18"/>
      <c r="H576" s="18"/>
      <c r="I576" s="18"/>
    </row>
    <row r="577" spans="2:9" x14ac:dyDescent="0.25">
      <c r="B577" s="17" t="s">
        <v>856</v>
      </c>
      <c r="C577" s="18" t="s">
        <v>290</v>
      </c>
      <c r="D577" s="18" t="s">
        <v>290</v>
      </c>
      <c r="F577" s="18"/>
      <c r="G577" s="18"/>
      <c r="H577" s="18"/>
      <c r="I577" s="18"/>
    </row>
    <row r="578" spans="2:9" x14ac:dyDescent="0.25">
      <c r="B578" s="17" t="s">
        <v>857</v>
      </c>
      <c r="C578" s="18" t="s">
        <v>291</v>
      </c>
      <c r="D578" s="18" t="s">
        <v>291</v>
      </c>
      <c r="F578" s="18"/>
      <c r="G578" s="18"/>
      <c r="H578" s="18"/>
      <c r="I578" s="18"/>
    </row>
    <row r="579" spans="2:9" x14ac:dyDescent="0.25">
      <c r="B579" s="17" t="s">
        <v>858</v>
      </c>
      <c r="C579" s="18" t="s">
        <v>289</v>
      </c>
      <c r="D579" s="18" t="s">
        <v>6</v>
      </c>
      <c r="F579" s="18"/>
      <c r="G579" s="18"/>
      <c r="H579" s="18"/>
      <c r="I579" s="18"/>
    </row>
    <row r="580" spans="2:9" x14ac:dyDescent="0.25">
      <c r="B580" s="17" t="s">
        <v>859</v>
      </c>
      <c r="C580" s="18" t="s">
        <v>291</v>
      </c>
      <c r="D580" s="18" t="s">
        <v>290</v>
      </c>
      <c r="F580" s="18"/>
      <c r="G580" s="18"/>
      <c r="H580" s="18"/>
      <c r="I580" s="18"/>
    </row>
    <row r="581" spans="2:9" x14ac:dyDescent="0.25">
      <c r="B581" s="17" t="s">
        <v>860</v>
      </c>
      <c r="C581" s="18" t="s">
        <v>6</v>
      </c>
      <c r="D581" s="18" t="s">
        <v>289</v>
      </c>
      <c r="F581" s="18"/>
      <c r="G581" s="18"/>
      <c r="H581" s="18"/>
      <c r="I581" s="18"/>
    </row>
    <row r="582" spans="2:9" x14ac:dyDescent="0.25">
      <c r="B582" s="17" t="s">
        <v>861</v>
      </c>
      <c r="C582" s="18" t="s">
        <v>290</v>
      </c>
      <c r="D582" s="18" t="s">
        <v>290</v>
      </c>
      <c r="F582" s="18"/>
      <c r="G582" s="18"/>
      <c r="H582" s="18"/>
      <c r="I582" s="18"/>
    </row>
    <row r="583" spans="2:9" x14ac:dyDescent="0.25">
      <c r="B583" s="17" t="s">
        <v>862</v>
      </c>
      <c r="C583" s="18" t="s">
        <v>291</v>
      </c>
      <c r="D583" s="18" t="s">
        <v>289</v>
      </c>
      <c r="F583" s="18"/>
      <c r="G583" s="18"/>
      <c r="H583" s="18"/>
      <c r="I583" s="18"/>
    </row>
    <row r="584" spans="2:9" x14ac:dyDescent="0.25">
      <c r="B584" s="17" t="s">
        <v>863</v>
      </c>
      <c r="C584" s="18" t="s">
        <v>289</v>
      </c>
      <c r="D584" s="18" t="s">
        <v>289</v>
      </c>
      <c r="F584" s="18"/>
      <c r="G584" s="18"/>
      <c r="H584" s="18"/>
      <c r="I584" s="18"/>
    </row>
    <row r="585" spans="2:9" x14ac:dyDescent="0.25">
      <c r="B585" s="17" t="s">
        <v>864</v>
      </c>
      <c r="C585" s="18" t="s">
        <v>290</v>
      </c>
      <c r="D585" s="18" t="s">
        <v>289</v>
      </c>
      <c r="F585" s="18"/>
      <c r="G585" s="18"/>
      <c r="H585" s="18"/>
      <c r="I585" s="18"/>
    </row>
    <row r="586" spans="2:9" x14ac:dyDescent="0.25">
      <c r="B586" s="17" t="s">
        <v>865</v>
      </c>
      <c r="C586" s="18" t="s">
        <v>291</v>
      </c>
      <c r="D586" s="18" t="s">
        <v>290</v>
      </c>
      <c r="F586" s="18"/>
      <c r="G586" s="18"/>
      <c r="H586" s="18"/>
      <c r="I586" s="18"/>
    </row>
    <row r="587" spans="2:9" x14ac:dyDescent="0.25">
      <c r="B587" s="17" t="s">
        <v>866</v>
      </c>
      <c r="C587" s="18" t="s">
        <v>6</v>
      </c>
      <c r="D587" s="18" t="s">
        <v>290</v>
      </c>
      <c r="F587" s="18"/>
      <c r="G587" s="18"/>
      <c r="H587" s="18"/>
      <c r="I587" s="18"/>
    </row>
    <row r="588" spans="2:9" x14ac:dyDescent="0.25">
      <c r="B588" s="17" t="s">
        <v>867</v>
      </c>
      <c r="C588" s="18" t="s">
        <v>290</v>
      </c>
      <c r="D588" s="18" t="s">
        <v>290</v>
      </c>
      <c r="F588" s="18"/>
      <c r="G588" s="18"/>
      <c r="H588" s="18"/>
      <c r="I588" s="18"/>
    </row>
    <row r="589" spans="2:9" x14ac:dyDescent="0.25">
      <c r="B589" s="17" t="s">
        <v>868</v>
      </c>
      <c r="C589" s="18" t="s">
        <v>6</v>
      </c>
      <c r="D589" s="18" t="s">
        <v>291</v>
      </c>
      <c r="F589" s="18"/>
      <c r="G589" s="18"/>
      <c r="H589" s="18"/>
      <c r="I589" s="18"/>
    </row>
    <row r="590" spans="2:9" x14ac:dyDescent="0.25">
      <c r="B590" s="17" t="s">
        <v>869</v>
      </c>
      <c r="C590" s="18" t="s">
        <v>291</v>
      </c>
      <c r="D590" s="18" t="s">
        <v>290</v>
      </c>
      <c r="F590" s="18"/>
      <c r="G590" s="18"/>
      <c r="H590" s="18"/>
      <c r="I590" s="18"/>
    </row>
    <row r="591" spans="2:9" x14ac:dyDescent="0.25">
      <c r="B591" s="17" t="s">
        <v>870</v>
      </c>
      <c r="C591" s="18" t="s">
        <v>291</v>
      </c>
      <c r="D591" s="18" t="s">
        <v>6</v>
      </c>
      <c r="F591" s="18"/>
      <c r="G591" s="18"/>
      <c r="H591" s="18"/>
      <c r="I591" s="18"/>
    </row>
    <row r="592" spans="2:9" x14ac:dyDescent="0.25">
      <c r="B592" s="17" t="s">
        <v>871</v>
      </c>
      <c r="C592" s="18" t="s">
        <v>291</v>
      </c>
      <c r="D592" s="18" t="s">
        <v>290</v>
      </c>
      <c r="F592" s="18"/>
      <c r="G592" s="18"/>
      <c r="H592" s="18"/>
      <c r="I592" s="18"/>
    </row>
    <row r="593" spans="2:9" x14ac:dyDescent="0.25">
      <c r="B593" s="17" t="s">
        <v>872</v>
      </c>
      <c r="C593" s="18" t="s">
        <v>290</v>
      </c>
      <c r="D593" s="18" t="s">
        <v>290</v>
      </c>
      <c r="F593" s="18"/>
      <c r="G593" s="18"/>
      <c r="H593" s="18"/>
      <c r="I593" s="18"/>
    </row>
    <row r="594" spans="2:9" x14ac:dyDescent="0.25">
      <c r="B594" s="17" t="s">
        <v>873</v>
      </c>
      <c r="C594" s="18" t="s">
        <v>289</v>
      </c>
      <c r="D594" s="18" t="s">
        <v>289</v>
      </c>
      <c r="F594" s="18"/>
      <c r="G594" s="18"/>
      <c r="H594" s="18"/>
      <c r="I594" s="18"/>
    </row>
    <row r="595" spans="2:9" x14ac:dyDescent="0.25">
      <c r="B595" s="17" t="s">
        <v>874</v>
      </c>
      <c r="C595" s="18" t="s">
        <v>289</v>
      </c>
      <c r="D595" s="18" t="s">
        <v>290</v>
      </c>
      <c r="F595" s="18"/>
      <c r="G595" s="18"/>
      <c r="H595" s="18"/>
      <c r="I595" s="18"/>
    </row>
    <row r="596" spans="2:9" x14ac:dyDescent="0.25">
      <c r="B596" s="17" t="s">
        <v>875</v>
      </c>
      <c r="C596" s="18" t="s">
        <v>291</v>
      </c>
      <c r="D596" s="18" t="s">
        <v>289</v>
      </c>
      <c r="F596" s="18"/>
      <c r="G596" s="18"/>
      <c r="H596" s="18"/>
      <c r="I596" s="18"/>
    </row>
    <row r="597" spans="2:9" x14ac:dyDescent="0.25">
      <c r="B597" s="17" t="s">
        <v>876</v>
      </c>
      <c r="C597" s="18" t="s">
        <v>291</v>
      </c>
      <c r="D597" s="18" t="s">
        <v>289</v>
      </c>
      <c r="F597" s="18"/>
      <c r="G597" s="18"/>
      <c r="H597" s="18"/>
      <c r="I597" s="18"/>
    </row>
    <row r="598" spans="2:9" x14ac:dyDescent="0.25">
      <c r="B598" s="17" t="s">
        <v>877</v>
      </c>
      <c r="C598" s="18" t="s">
        <v>290</v>
      </c>
      <c r="D598" s="18" t="s">
        <v>290</v>
      </c>
      <c r="F598" s="18"/>
      <c r="G598" s="18"/>
      <c r="H598" s="18"/>
      <c r="I598" s="18"/>
    </row>
    <row r="599" spans="2:9" x14ac:dyDescent="0.25">
      <c r="B599" s="17" t="s">
        <v>878</v>
      </c>
      <c r="C599" s="18" t="s">
        <v>291</v>
      </c>
      <c r="D599" s="18" t="s">
        <v>290</v>
      </c>
      <c r="F599" s="18"/>
      <c r="G599" s="18"/>
      <c r="H599" s="18"/>
      <c r="I599" s="18"/>
    </row>
    <row r="600" spans="2:9" x14ac:dyDescent="0.25">
      <c r="B600" s="17" t="s">
        <v>879</v>
      </c>
      <c r="C600" s="18" t="s">
        <v>291</v>
      </c>
      <c r="D600" s="18" t="s">
        <v>6</v>
      </c>
      <c r="F600" s="18"/>
      <c r="G600" s="18"/>
      <c r="H600" s="18"/>
      <c r="I600" s="18"/>
    </row>
    <row r="601" spans="2:9" x14ac:dyDescent="0.25">
      <c r="B601" s="17" t="s">
        <v>880</v>
      </c>
      <c r="C601" s="18" t="s">
        <v>291</v>
      </c>
      <c r="D601" s="18" t="s">
        <v>290</v>
      </c>
      <c r="F601" s="18"/>
      <c r="G601" s="18"/>
      <c r="H601" s="18"/>
      <c r="I601" s="18"/>
    </row>
    <row r="602" spans="2:9" x14ac:dyDescent="0.25">
      <c r="B602" s="17" t="s">
        <v>881</v>
      </c>
      <c r="C602" s="18" t="s">
        <v>290</v>
      </c>
      <c r="D602" s="18" t="s">
        <v>290</v>
      </c>
      <c r="F602" s="18"/>
      <c r="G602" s="18"/>
      <c r="H602" s="18"/>
      <c r="I602" s="18"/>
    </row>
    <row r="603" spans="2:9" x14ac:dyDescent="0.25">
      <c r="B603" s="17" t="s">
        <v>882</v>
      </c>
      <c r="C603" s="18" t="s">
        <v>289</v>
      </c>
      <c r="D603" s="18" t="s">
        <v>291</v>
      </c>
      <c r="F603" s="18"/>
      <c r="G603" s="18"/>
      <c r="H603" s="18"/>
      <c r="I603" s="18"/>
    </row>
    <row r="604" spans="2:9" x14ac:dyDescent="0.25">
      <c r="B604" s="17" t="s">
        <v>883</v>
      </c>
      <c r="C604" s="18" t="s">
        <v>290</v>
      </c>
      <c r="D604" s="18" t="s">
        <v>291</v>
      </c>
      <c r="F604" s="18"/>
      <c r="G604" s="18"/>
      <c r="H604" s="18"/>
      <c r="I604" s="18"/>
    </row>
    <row r="605" spans="2:9" x14ac:dyDescent="0.25">
      <c r="B605" s="17" t="s">
        <v>884</v>
      </c>
      <c r="C605" s="18" t="s">
        <v>289</v>
      </c>
      <c r="D605" s="18" t="s">
        <v>6</v>
      </c>
      <c r="F605" s="18"/>
      <c r="G605" s="18"/>
      <c r="H605" s="18"/>
      <c r="I605" s="18"/>
    </row>
    <row r="606" spans="2:9" x14ac:dyDescent="0.25">
      <c r="B606" s="17" t="s">
        <v>885</v>
      </c>
      <c r="C606" s="18" t="s">
        <v>290</v>
      </c>
      <c r="D606" s="18" t="s">
        <v>290</v>
      </c>
      <c r="F606" s="18"/>
      <c r="G606" s="18"/>
      <c r="H606" s="18"/>
      <c r="I606" s="18"/>
    </row>
    <row r="607" spans="2:9" x14ac:dyDescent="0.25">
      <c r="B607" s="17" t="s">
        <v>886</v>
      </c>
      <c r="C607" s="18" t="s">
        <v>291</v>
      </c>
      <c r="D607" s="18" t="s">
        <v>289</v>
      </c>
      <c r="F607" s="18"/>
      <c r="G607" s="18"/>
      <c r="H607" s="18"/>
      <c r="I607" s="18"/>
    </row>
    <row r="608" spans="2:9" x14ac:dyDescent="0.25">
      <c r="B608" s="17" t="s">
        <v>887</v>
      </c>
      <c r="C608" s="18" t="s">
        <v>6</v>
      </c>
      <c r="D608" s="18" t="s">
        <v>6</v>
      </c>
      <c r="F608" s="18"/>
      <c r="G608" s="18"/>
      <c r="H608" s="18"/>
      <c r="I608" s="18"/>
    </row>
    <row r="609" spans="2:9" x14ac:dyDescent="0.25">
      <c r="B609" s="17" t="s">
        <v>888</v>
      </c>
      <c r="C609" s="18" t="s">
        <v>6</v>
      </c>
      <c r="D609" s="18" t="s">
        <v>290</v>
      </c>
      <c r="F609" s="18"/>
      <c r="G609" s="18"/>
      <c r="H609" s="18"/>
      <c r="I609" s="18"/>
    </row>
    <row r="610" spans="2:9" x14ac:dyDescent="0.25">
      <c r="B610" s="17" t="s">
        <v>889</v>
      </c>
      <c r="C610" s="18" t="s">
        <v>290</v>
      </c>
      <c r="D610" s="18" t="s">
        <v>290</v>
      </c>
      <c r="F610" s="18"/>
      <c r="G610" s="18"/>
      <c r="H610" s="18"/>
      <c r="I610" s="18"/>
    </row>
    <row r="611" spans="2:9" x14ac:dyDescent="0.25">
      <c r="B611" s="17" t="s">
        <v>890</v>
      </c>
      <c r="C611" s="18" t="s">
        <v>289</v>
      </c>
      <c r="D611" s="18" t="s">
        <v>6</v>
      </c>
      <c r="F611" s="18"/>
      <c r="G611" s="18"/>
      <c r="H611" s="18"/>
      <c r="I611" s="18"/>
    </row>
    <row r="612" spans="2:9" x14ac:dyDescent="0.25">
      <c r="B612" s="17" t="s">
        <v>891</v>
      </c>
      <c r="C612" s="18" t="s">
        <v>291</v>
      </c>
      <c r="D612" s="18" t="s">
        <v>291</v>
      </c>
      <c r="F612" s="18"/>
      <c r="G612" s="18"/>
      <c r="H612" s="18"/>
      <c r="I612" s="18"/>
    </row>
    <row r="613" spans="2:9" x14ac:dyDescent="0.25">
      <c r="B613" s="17" t="s">
        <v>892</v>
      </c>
      <c r="C613" s="18" t="s">
        <v>291</v>
      </c>
      <c r="D613" s="18" t="s">
        <v>290</v>
      </c>
      <c r="F613" s="18"/>
      <c r="G613" s="18"/>
      <c r="H613" s="18"/>
      <c r="I613" s="18"/>
    </row>
    <row r="614" spans="2:9" x14ac:dyDescent="0.25">
      <c r="B614" s="17" t="s">
        <v>893</v>
      </c>
      <c r="C614" s="18" t="s">
        <v>289</v>
      </c>
      <c r="D614" s="18" t="s">
        <v>289</v>
      </c>
      <c r="F614" s="18"/>
      <c r="G614" s="18"/>
      <c r="H614" s="18"/>
      <c r="I614" s="18"/>
    </row>
    <row r="615" spans="2:9" x14ac:dyDescent="0.25">
      <c r="B615" s="17" t="s">
        <v>894</v>
      </c>
      <c r="C615" s="18" t="s">
        <v>289</v>
      </c>
      <c r="D615" s="18" t="s">
        <v>291</v>
      </c>
      <c r="F615" s="18"/>
      <c r="G615" s="18"/>
      <c r="H615" s="18"/>
      <c r="I615" s="18"/>
    </row>
    <row r="616" spans="2:9" x14ac:dyDescent="0.25">
      <c r="B616" s="17" t="s">
        <v>895</v>
      </c>
      <c r="C616" s="18" t="s">
        <v>291</v>
      </c>
      <c r="D616" s="18" t="s">
        <v>289</v>
      </c>
      <c r="F616" s="18"/>
      <c r="G616" s="18"/>
      <c r="H616" s="18"/>
      <c r="I616" s="18"/>
    </row>
    <row r="617" spans="2:9" x14ac:dyDescent="0.25">
      <c r="B617" s="17" t="s">
        <v>896</v>
      </c>
      <c r="C617" s="18" t="s">
        <v>6</v>
      </c>
      <c r="D617" s="18" t="s">
        <v>291</v>
      </c>
      <c r="F617" s="18"/>
      <c r="G617" s="18"/>
      <c r="H617" s="18"/>
      <c r="I617" s="18"/>
    </row>
    <row r="618" spans="2:9" x14ac:dyDescent="0.25">
      <c r="B618" s="17" t="s">
        <v>897</v>
      </c>
      <c r="C618" s="18" t="s">
        <v>289</v>
      </c>
      <c r="D618" s="18" t="s">
        <v>290</v>
      </c>
      <c r="F618" s="18"/>
      <c r="G618" s="18"/>
      <c r="H618" s="18"/>
      <c r="I618" s="18"/>
    </row>
    <row r="619" spans="2:9" x14ac:dyDescent="0.25">
      <c r="B619" s="17" t="s">
        <v>898</v>
      </c>
      <c r="C619" s="18" t="s">
        <v>290</v>
      </c>
      <c r="D619" s="18" t="s">
        <v>291</v>
      </c>
      <c r="F619" s="18"/>
      <c r="G619" s="18"/>
      <c r="H619" s="18"/>
      <c r="I619" s="18"/>
    </row>
    <row r="620" spans="2:9" x14ac:dyDescent="0.25">
      <c r="B620" s="17" t="s">
        <v>899</v>
      </c>
      <c r="C620" s="18" t="s">
        <v>289</v>
      </c>
      <c r="D620" s="18" t="s">
        <v>290</v>
      </c>
      <c r="F620" s="18"/>
      <c r="G620" s="18"/>
      <c r="H620" s="18"/>
      <c r="I620" s="18"/>
    </row>
    <row r="621" spans="2:9" x14ac:dyDescent="0.25">
      <c r="B621" s="17" t="s">
        <v>900</v>
      </c>
      <c r="C621" s="18" t="s">
        <v>289</v>
      </c>
      <c r="D621" s="18" t="s">
        <v>291</v>
      </c>
      <c r="F621" s="18"/>
      <c r="G621" s="18"/>
      <c r="H621" s="18"/>
      <c r="I621" s="18"/>
    </row>
    <row r="622" spans="2:9" x14ac:dyDescent="0.25">
      <c r="B622" s="17" t="s">
        <v>901</v>
      </c>
      <c r="C622" s="18" t="s">
        <v>290</v>
      </c>
      <c r="D622" s="18" t="s">
        <v>290</v>
      </c>
      <c r="F622" s="18"/>
      <c r="G622" s="18"/>
      <c r="H622" s="18"/>
      <c r="I622" s="18"/>
    </row>
    <row r="623" spans="2:9" x14ac:dyDescent="0.25">
      <c r="B623" s="17" t="s">
        <v>902</v>
      </c>
      <c r="C623" s="18" t="s">
        <v>6</v>
      </c>
      <c r="D623" s="18" t="s">
        <v>291</v>
      </c>
      <c r="F623" s="18"/>
      <c r="G623" s="18"/>
      <c r="H623" s="18"/>
      <c r="I623" s="18"/>
    </row>
    <row r="624" spans="2:9" x14ac:dyDescent="0.25">
      <c r="B624" s="17" t="s">
        <v>903</v>
      </c>
      <c r="C624" s="18" t="s">
        <v>290</v>
      </c>
      <c r="D624" s="18" t="s">
        <v>289</v>
      </c>
      <c r="F624" s="18"/>
      <c r="G624" s="18"/>
      <c r="H624" s="18"/>
      <c r="I624" s="18"/>
    </row>
    <row r="625" spans="2:9" x14ac:dyDescent="0.25">
      <c r="B625" s="17" t="s">
        <v>904</v>
      </c>
      <c r="C625" s="18" t="s">
        <v>289</v>
      </c>
      <c r="D625" s="18" t="s">
        <v>291</v>
      </c>
      <c r="F625" s="18"/>
      <c r="G625" s="18"/>
      <c r="H625" s="18"/>
      <c r="I625" s="18"/>
    </row>
    <row r="626" spans="2:9" x14ac:dyDescent="0.25">
      <c r="B626" s="17" t="s">
        <v>905</v>
      </c>
      <c r="C626" s="18" t="s">
        <v>291</v>
      </c>
      <c r="D626" s="18" t="s">
        <v>6</v>
      </c>
      <c r="F626" s="18"/>
      <c r="G626" s="18"/>
      <c r="H626" s="18"/>
      <c r="I626" s="18"/>
    </row>
    <row r="627" spans="2:9" x14ac:dyDescent="0.25">
      <c r="B627" s="17" t="s">
        <v>906</v>
      </c>
      <c r="C627" s="18" t="s">
        <v>289</v>
      </c>
      <c r="D627" s="18" t="s">
        <v>290</v>
      </c>
      <c r="F627" s="18"/>
      <c r="G627" s="18"/>
      <c r="H627" s="18"/>
      <c r="I627" s="18"/>
    </row>
    <row r="628" spans="2:9" x14ac:dyDescent="0.25">
      <c r="B628" s="17" t="s">
        <v>907</v>
      </c>
      <c r="C628" s="18" t="s">
        <v>291</v>
      </c>
      <c r="D628" s="18" t="s">
        <v>291</v>
      </c>
      <c r="F628" s="18"/>
      <c r="G628" s="18"/>
      <c r="H628" s="18"/>
      <c r="I628" s="18"/>
    </row>
    <row r="629" spans="2:9" x14ac:dyDescent="0.25">
      <c r="B629" s="17" t="s">
        <v>908</v>
      </c>
      <c r="C629" s="18" t="s">
        <v>291</v>
      </c>
      <c r="D629" s="18" t="s">
        <v>289</v>
      </c>
      <c r="F629" s="18"/>
      <c r="G629" s="18"/>
      <c r="H629" s="18"/>
      <c r="I629" s="18"/>
    </row>
    <row r="630" spans="2:9" x14ac:dyDescent="0.25">
      <c r="B630" s="17" t="s">
        <v>909</v>
      </c>
      <c r="C630" s="18" t="s">
        <v>289</v>
      </c>
      <c r="D630" s="18" t="s">
        <v>290</v>
      </c>
      <c r="F630" s="18"/>
      <c r="G630" s="18"/>
      <c r="H630" s="18"/>
      <c r="I630" s="18"/>
    </row>
    <row r="631" spans="2:9" x14ac:dyDescent="0.25">
      <c r="B631" s="17" t="s">
        <v>910</v>
      </c>
      <c r="C631" s="18" t="s">
        <v>289</v>
      </c>
      <c r="D631" s="18" t="s">
        <v>291</v>
      </c>
      <c r="F631" s="18"/>
      <c r="G631" s="18"/>
      <c r="H631" s="18"/>
      <c r="I631" s="18"/>
    </row>
    <row r="632" spans="2:9" x14ac:dyDescent="0.25">
      <c r="B632" s="17" t="s">
        <v>911</v>
      </c>
      <c r="C632" s="18" t="s">
        <v>290</v>
      </c>
      <c r="D632" s="18" t="s">
        <v>6</v>
      </c>
      <c r="F632" s="18"/>
      <c r="G632" s="18"/>
      <c r="H632" s="18"/>
      <c r="I632" s="18"/>
    </row>
    <row r="633" spans="2:9" x14ac:dyDescent="0.25">
      <c r="B633" s="17" t="s">
        <v>912</v>
      </c>
      <c r="C633" s="18" t="s">
        <v>289</v>
      </c>
      <c r="D633" s="18" t="s">
        <v>290</v>
      </c>
      <c r="F633" s="18"/>
      <c r="G633" s="18"/>
      <c r="H633" s="18"/>
      <c r="I633" s="18"/>
    </row>
    <row r="634" spans="2:9" x14ac:dyDescent="0.25">
      <c r="B634" s="17" t="s">
        <v>913</v>
      </c>
      <c r="C634" s="18" t="s">
        <v>289</v>
      </c>
      <c r="D634" s="18" t="s">
        <v>6</v>
      </c>
      <c r="F634" s="18"/>
      <c r="G634" s="18"/>
      <c r="H634" s="18"/>
      <c r="I634" s="18"/>
    </row>
    <row r="635" spans="2:9" x14ac:dyDescent="0.25">
      <c r="B635" s="17" t="s">
        <v>914</v>
      </c>
      <c r="C635" s="18" t="s">
        <v>290</v>
      </c>
      <c r="D635" s="18" t="s">
        <v>291</v>
      </c>
      <c r="F635" s="18"/>
      <c r="G635" s="18"/>
      <c r="H635" s="18"/>
      <c r="I635" s="18"/>
    </row>
    <row r="636" spans="2:9" x14ac:dyDescent="0.25">
      <c r="B636" s="17" t="s">
        <v>915</v>
      </c>
      <c r="C636" s="18" t="s">
        <v>291</v>
      </c>
      <c r="D636" s="18" t="s">
        <v>291</v>
      </c>
      <c r="F636" s="18"/>
      <c r="G636" s="18"/>
      <c r="H636" s="18"/>
      <c r="I636" s="18"/>
    </row>
    <row r="637" spans="2:9" x14ac:dyDescent="0.25">
      <c r="B637" s="17" t="s">
        <v>916</v>
      </c>
      <c r="C637" s="18" t="s">
        <v>6</v>
      </c>
      <c r="D637" s="18" t="s">
        <v>291</v>
      </c>
      <c r="F637" s="18"/>
      <c r="G637" s="18"/>
      <c r="H637" s="18"/>
      <c r="I637" s="18"/>
    </row>
    <row r="638" spans="2:9" x14ac:dyDescent="0.25">
      <c r="B638" s="17" t="s">
        <v>917</v>
      </c>
      <c r="C638" s="18" t="s">
        <v>291</v>
      </c>
      <c r="D638" s="18" t="s">
        <v>290</v>
      </c>
      <c r="F638" s="18"/>
      <c r="G638" s="18"/>
      <c r="H638" s="18"/>
      <c r="I638" s="18"/>
    </row>
    <row r="639" spans="2:9" x14ac:dyDescent="0.25">
      <c r="B639" s="17" t="s">
        <v>918</v>
      </c>
      <c r="C639" s="18" t="s">
        <v>6</v>
      </c>
      <c r="D639" s="18" t="s">
        <v>289</v>
      </c>
      <c r="F639" s="18"/>
      <c r="G639" s="18"/>
      <c r="H639" s="18"/>
      <c r="I639" s="18"/>
    </row>
    <row r="640" spans="2:9" x14ac:dyDescent="0.25">
      <c r="B640" s="17" t="s">
        <v>919</v>
      </c>
      <c r="C640" s="18" t="s">
        <v>289</v>
      </c>
      <c r="D640" s="18" t="s">
        <v>289</v>
      </c>
      <c r="F640" s="18"/>
      <c r="G640" s="18"/>
      <c r="H640" s="18"/>
      <c r="I640" s="18"/>
    </row>
    <row r="641" spans="2:9" x14ac:dyDescent="0.25">
      <c r="B641" s="17" t="s">
        <v>920</v>
      </c>
      <c r="C641" s="18" t="s">
        <v>290</v>
      </c>
      <c r="D641" s="18" t="s">
        <v>291</v>
      </c>
      <c r="F641" s="18"/>
      <c r="G641" s="18"/>
      <c r="H641" s="18"/>
      <c r="I641" s="18"/>
    </row>
    <row r="642" spans="2:9" x14ac:dyDescent="0.25">
      <c r="B642" s="17" t="s">
        <v>921</v>
      </c>
      <c r="C642" s="18" t="s">
        <v>291</v>
      </c>
      <c r="D642" s="18" t="s">
        <v>291</v>
      </c>
      <c r="F642" s="18"/>
      <c r="G642" s="18"/>
      <c r="H642" s="18"/>
      <c r="I642" s="18"/>
    </row>
    <row r="643" spans="2:9" x14ac:dyDescent="0.25">
      <c r="B643" s="17" t="s">
        <v>922</v>
      </c>
      <c r="C643" s="18" t="s">
        <v>289</v>
      </c>
      <c r="D643" s="18" t="s">
        <v>290</v>
      </c>
      <c r="F643" s="18"/>
      <c r="G643" s="18"/>
      <c r="H643" s="18"/>
      <c r="I643" s="18"/>
    </row>
    <row r="644" spans="2:9" x14ac:dyDescent="0.25">
      <c r="B644" s="17" t="s">
        <v>923</v>
      </c>
      <c r="C644" s="18" t="s">
        <v>290</v>
      </c>
      <c r="D644" s="18" t="s">
        <v>291</v>
      </c>
      <c r="F644" s="18"/>
      <c r="G644" s="18"/>
      <c r="H644" s="18"/>
      <c r="I644" s="18"/>
    </row>
    <row r="645" spans="2:9" x14ac:dyDescent="0.25">
      <c r="B645" s="17" t="s">
        <v>924</v>
      </c>
      <c r="C645" s="18" t="s">
        <v>291</v>
      </c>
      <c r="D645" s="18" t="s">
        <v>291</v>
      </c>
      <c r="F645" s="18"/>
      <c r="G645" s="18"/>
      <c r="H645" s="18"/>
      <c r="I645" s="18"/>
    </row>
    <row r="646" spans="2:9" x14ac:dyDescent="0.25">
      <c r="B646" s="17" t="s">
        <v>925</v>
      </c>
      <c r="C646" s="18" t="s">
        <v>290</v>
      </c>
      <c r="D646" s="18" t="s">
        <v>291</v>
      </c>
      <c r="F646" s="18"/>
      <c r="G646" s="18"/>
      <c r="H646" s="18"/>
      <c r="I646" s="18"/>
    </row>
    <row r="647" spans="2:9" x14ac:dyDescent="0.25">
      <c r="B647" s="17" t="s">
        <v>926</v>
      </c>
      <c r="C647" s="18" t="s">
        <v>289</v>
      </c>
      <c r="D647" s="18" t="s">
        <v>290</v>
      </c>
      <c r="F647" s="18"/>
      <c r="G647" s="18"/>
      <c r="H647" s="18"/>
      <c r="I647" s="18"/>
    </row>
    <row r="648" spans="2:9" x14ac:dyDescent="0.25">
      <c r="B648" s="17" t="s">
        <v>927</v>
      </c>
      <c r="C648" s="18" t="s">
        <v>290</v>
      </c>
      <c r="D648" s="18" t="s">
        <v>289</v>
      </c>
      <c r="F648" s="18"/>
      <c r="G648" s="18"/>
      <c r="H648" s="18"/>
      <c r="I648" s="18"/>
    </row>
    <row r="649" spans="2:9" x14ac:dyDescent="0.25">
      <c r="B649" s="17" t="s">
        <v>928</v>
      </c>
      <c r="C649" s="18" t="s">
        <v>6</v>
      </c>
      <c r="D649" s="18" t="s">
        <v>290</v>
      </c>
      <c r="F649" s="18"/>
      <c r="G649" s="18"/>
      <c r="H649" s="18"/>
      <c r="I649" s="18"/>
    </row>
    <row r="650" spans="2:9" x14ac:dyDescent="0.25">
      <c r="B650" s="17" t="s">
        <v>929</v>
      </c>
      <c r="C650" s="18" t="s">
        <v>290</v>
      </c>
      <c r="D650" s="18" t="s">
        <v>289</v>
      </c>
      <c r="F650" s="18"/>
      <c r="G650" s="18"/>
      <c r="H650" s="18"/>
      <c r="I650" s="18"/>
    </row>
    <row r="651" spans="2:9" x14ac:dyDescent="0.25">
      <c r="B651" s="17" t="s">
        <v>930</v>
      </c>
      <c r="C651" s="18" t="s">
        <v>6</v>
      </c>
      <c r="D651" s="18" t="s">
        <v>290</v>
      </c>
      <c r="F651" s="18"/>
      <c r="G651" s="18"/>
      <c r="H651" s="18"/>
      <c r="I651" s="18"/>
    </row>
    <row r="652" spans="2:9" x14ac:dyDescent="0.25">
      <c r="B652" s="17" t="s">
        <v>931</v>
      </c>
      <c r="C652" s="18" t="s">
        <v>290</v>
      </c>
      <c r="D652" s="18" t="s">
        <v>291</v>
      </c>
      <c r="F652" s="18"/>
      <c r="G652" s="18"/>
      <c r="H652" s="18"/>
      <c r="I652" s="18"/>
    </row>
    <row r="653" spans="2:9" x14ac:dyDescent="0.25">
      <c r="B653" s="17" t="s">
        <v>932</v>
      </c>
      <c r="C653" s="18" t="s">
        <v>289</v>
      </c>
      <c r="D653" s="18" t="s">
        <v>6</v>
      </c>
      <c r="F653" s="18"/>
      <c r="G653" s="18"/>
      <c r="H653" s="18"/>
      <c r="I653" s="18"/>
    </row>
    <row r="654" spans="2:9" x14ac:dyDescent="0.25">
      <c r="B654" s="17" t="s">
        <v>933</v>
      </c>
      <c r="C654" s="18" t="s">
        <v>290</v>
      </c>
      <c r="D654" s="18" t="s">
        <v>6</v>
      </c>
      <c r="F654" s="18"/>
      <c r="G654" s="18"/>
      <c r="H654" s="18"/>
      <c r="I654" s="18"/>
    </row>
    <row r="655" spans="2:9" x14ac:dyDescent="0.25">
      <c r="B655" s="17" t="s">
        <v>934</v>
      </c>
      <c r="C655" s="18" t="s">
        <v>290</v>
      </c>
      <c r="D655" s="18" t="s">
        <v>290</v>
      </c>
      <c r="F655" s="18"/>
      <c r="G655" s="18"/>
      <c r="H655" s="18"/>
      <c r="I655" s="18"/>
    </row>
    <row r="656" spans="2:9" x14ac:dyDescent="0.25">
      <c r="B656" s="17" t="s">
        <v>935</v>
      </c>
      <c r="C656" s="18" t="s">
        <v>291</v>
      </c>
      <c r="D656" s="18" t="s">
        <v>289</v>
      </c>
      <c r="F656" s="18"/>
      <c r="G656" s="18"/>
      <c r="H656" s="18"/>
      <c r="I656" s="18"/>
    </row>
    <row r="657" spans="2:9" x14ac:dyDescent="0.25">
      <c r="B657" s="17" t="s">
        <v>936</v>
      </c>
      <c r="C657" s="18" t="s">
        <v>289</v>
      </c>
      <c r="D657" s="18" t="s">
        <v>291</v>
      </c>
      <c r="F657" s="18"/>
      <c r="G657" s="18"/>
      <c r="H657" s="18"/>
      <c r="I657" s="18"/>
    </row>
    <row r="658" spans="2:9" x14ac:dyDescent="0.25">
      <c r="B658" s="17" t="s">
        <v>937</v>
      </c>
      <c r="C658" s="18" t="s">
        <v>289</v>
      </c>
      <c r="D658" s="18" t="s">
        <v>291</v>
      </c>
      <c r="F658" s="18"/>
      <c r="G658" s="18"/>
      <c r="H658" s="18"/>
      <c r="I658" s="18"/>
    </row>
    <row r="659" spans="2:9" x14ac:dyDescent="0.25">
      <c r="B659" s="17" t="s">
        <v>938</v>
      </c>
      <c r="C659" s="18" t="s">
        <v>291</v>
      </c>
      <c r="D659" s="18" t="s">
        <v>289</v>
      </c>
      <c r="F659" s="18"/>
      <c r="G659" s="18"/>
      <c r="H659" s="18"/>
      <c r="I659" s="18"/>
    </row>
    <row r="660" spans="2:9" x14ac:dyDescent="0.25">
      <c r="B660" s="17" t="s">
        <v>939</v>
      </c>
      <c r="C660" s="18" t="s">
        <v>291</v>
      </c>
      <c r="D660" s="18" t="s">
        <v>289</v>
      </c>
      <c r="F660" s="18"/>
      <c r="G660" s="18"/>
      <c r="H660" s="18"/>
      <c r="I660" s="18"/>
    </row>
    <row r="661" spans="2:9" x14ac:dyDescent="0.25">
      <c r="B661" s="17" t="s">
        <v>940</v>
      </c>
      <c r="C661" s="18" t="s">
        <v>6</v>
      </c>
      <c r="D661" s="18" t="s">
        <v>291</v>
      </c>
      <c r="F661" s="18"/>
      <c r="G661" s="18"/>
      <c r="H661" s="18"/>
      <c r="I661" s="18"/>
    </row>
    <row r="662" spans="2:9" x14ac:dyDescent="0.25">
      <c r="B662" s="17" t="s">
        <v>941</v>
      </c>
      <c r="C662" s="18" t="s">
        <v>290</v>
      </c>
      <c r="D662" s="18" t="s">
        <v>6</v>
      </c>
      <c r="F662" s="18"/>
      <c r="G662" s="18"/>
      <c r="H662" s="18"/>
      <c r="I662" s="18"/>
    </row>
    <row r="663" spans="2:9" x14ac:dyDescent="0.25">
      <c r="B663" s="17" t="s">
        <v>942</v>
      </c>
      <c r="C663" s="18" t="s">
        <v>289</v>
      </c>
      <c r="D663" s="18" t="s">
        <v>289</v>
      </c>
      <c r="F663" s="18"/>
      <c r="G663" s="18"/>
      <c r="H663" s="18"/>
      <c r="I663" s="18"/>
    </row>
    <row r="664" spans="2:9" x14ac:dyDescent="0.25">
      <c r="B664" s="17" t="s">
        <v>943</v>
      </c>
      <c r="C664" s="18" t="s">
        <v>6</v>
      </c>
      <c r="D664" s="18" t="s">
        <v>290</v>
      </c>
      <c r="F664" s="18"/>
      <c r="G664" s="18"/>
      <c r="H664" s="18"/>
      <c r="I664" s="18"/>
    </row>
    <row r="665" spans="2:9" x14ac:dyDescent="0.25">
      <c r="B665" s="17" t="s">
        <v>944</v>
      </c>
      <c r="C665" s="18" t="s">
        <v>290</v>
      </c>
      <c r="D665" s="18" t="s">
        <v>289</v>
      </c>
      <c r="F665" s="18"/>
      <c r="G665" s="18"/>
      <c r="H665" s="18"/>
      <c r="I665" s="18"/>
    </row>
    <row r="666" spans="2:9" x14ac:dyDescent="0.25">
      <c r="B666" s="17" t="s">
        <v>945</v>
      </c>
      <c r="C666" s="18" t="s">
        <v>289</v>
      </c>
      <c r="D666" s="18" t="s">
        <v>289</v>
      </c>
      <c r="F666" s="18"/>
      <c r="G666" s="18"/>
      <c r="H666" s="18"/>
      <c r="I666" s="18"/>
    </row>
    <row r="667" spans="2:9" x14ac:dyDescent="0.25">
      <c r="B667" s="17" t="s">
        <v>946</v>
      </c>
      <c r="C667" s="18" t="s">
        <v>290</v>
      </c>
      <c r="D667" s="18" t="s">
        <v>290</v>
      </c>
      <c r="F667" s="18"/>
      <c r="G667" s="18"/>
      <c r="H667" s="18"/>
      <c r="I667" s="18"/>
    </row>
    <row r="668" spans="2:9" x14ac:dyDescent="0.25">
      <c r="B668" s="17" t="s">
        <v>947</v>
      </c>
      <c r="C668" s="18" t="s">
        <v>289</v>
      </c>
      <c r="D668" s="18" t="s">
        <v>6</v>
      </c>
      <c r="F668" s="18"/>
      <c r="G668" s="18"/>
      <c r="H668" s="18"/>
      <c r="I668" s="18"/>
    </row>
    <row r="669" spans="2:9" x14ac:dyDescent="0.25">
      <c r="B669" s="17" t="s">
        <v>948</v>
      </c>
      <c r="C669" s="18" t="s">
        <v>290</v>
      </c>
      <c r="D669" s="18" t="s">
        <v>290</v>
      </c>
      <c r="F669" s="18"/>
      <c r="G669" s="18"/>
      <c r="H669" s="18"/>
      <c r="I669" s="18"/>
    </row>
    <row r="670" spans="2:9" x14ac:dyDescent="0.25">
      <c r="B670" s="17" t="s">
        <v>949</v>
      </c>
      <c r="C670" s="18" t="s">
        <v>291</v>
      </c>
      <c r="D670" s="18" t="s">
        <v>289</v>
      </c>
      <c r="F670" s="18"/>
      <c r="G670" s="18"/>
      <c r="H670" s="18"/>
      <c r="I670" s="18"/>
    </row>
    <row r="671" spans="2:9" x14ac:dyDescent="0.25">
      <c r="B671" s="17" t="s">
        <v>950</v>
      </c>
      <c r="C671" s="18" t="s">
        <v>289</v>
      </c>
      <c r="D671" s="18" t="s">
        <v>291</v>
      </c>
      <c r="F671" s="18"/>
      <c r="G671" s="18"/>
      <c r="H671" s="18"/>
      <c r="I671" s="18"/>
    </row>
    <row r="672" spans="2:9" x14ac:dyDescent="0.25">
      <c r="B672" s="17" t="s">
        <v>951</v>
      </c>
      <c r="C672" s="18" t="s">
        <v>291</v>
      </c>
      <c r="D672" s="18" t="s">
        <v>289</v>
      </c>
      <c r="F672" s="18"/>
      <c r="G672" s="18"/>
      <c r="H672" s="18"/>
      <c r="I672" s="18"/>
    </row>
    <row r="673" spans="2:9" x14ac:dyDescent="0.25">
      <c r="B673" s="17" t="s">
        <v>952</v>
      </c>
      <c r="C673" s="18" t="s">
        <v>289</v>
      </c>
      <c r="D673" s="18" t="s">
        <v>291</v>
      </c>
      <c r="F673" s="18"/>
      <c r="G673" s="18"/>
      <c r="H673" s="18"/>
      <c r="I673" s="18"/>
    </row>
    <row r="674" spans="2:9" x14ac:dyDescent="0.25">
      <c r="B674" s="17" t="s">
        <v>953</v>
      </c>
      <c r="C674" s="18" t="s">
        <v>290</v>
      </c>
      <c r="D674" s="18" t="s">
        <v>291</v>
      </c>
      <c r="F674" s="18"/>
      <c r="G674" s="18"/>
      <c r="H674" s="18"/>
      <c r="I674" s="18"/>
    </row>
    <row r="675" spans="2:9" x14ac:dyDescent="0.25">
      <c r="B675" s="17" t="s">
        <v>954</v>
      </c>
      <c r="C675" s="18" t="s">
        <v>290</v>
      </c>
      <c r="D675" s="18" t="s">
        <v>289</v>
      </c>
      <c r="F675" s="18"/>
      <c r="G675" s="18"/>
      <c r="H675" s="18"/>
      <c r="I675" s="18"/>
    </row>
    <row r="676" spans="2:9" x14ac:dyDescent="0.25">
      <c r="B676" s="17" t="s">
        <v>955</v>
      </c>
      <c r="C676" s="18" t="s">
        <v>289</v>
      </c>
      <c r="D676" s="18" t="s">
        <v>289</v>
      </c>
      <c r="F676" s="18"/>
      <c r="G676" s="18"/>
      <c r="H676" s="18"/>
      <c r="I676" s="18"/>
    </row>
    <row r="677" spans="2:9" x14ac:dyDescent="0.25">
      <c r="B677" s="17" t="s">
        <v>956</v>
      </c>
      <c r="C677" s="18" t="s">
        <v>290</v>
      </c>
      <c r="D677" s="18" t="s">
        <v>290</v>
      </c>
      <c r="F677" s="18"/>
      <c r="G677" s="18"/>
      <c r="H677" s="18"/>
      <c r="I677" s="18"/>
    </row>
    <row r="678" spans="2:9" x14ac:dyDescent="0.25">
      <c r="B678" s="17" t="s">
        <v>957</v>
      </c>
      <c r="C678" s="18" t="s">
        <v>289</v>
      </c>
      <c r="D678" s="18" t="s">
        <v>289</v>
      </c>
      <c r="F678" s="18"/>
      <c r="G678" s="18"/>
      <c r="H678" s="18"/>
      <c r="I678" s="18"/>
    </row>
    <row r="679" spans="2:9" x14ac:dyDescent="0.25">
      <c r="B679" s="17" t="s">
        <v>958</v>
      </c>
      <c r="C679" s="18" t="s">
        <v>291</v>
      </c>
      <c r="D679" s="18" t="s">
        <v>289</v>
      </c>
      <c r="F679" s="18"/>
      <c r="G679" s="18"/>
      <c r="H679" s="18"/>
      <c r="I679" s="18"/>
    </row>
    <row r="680" spans="2:9" x14ac:dyDescent="0.25">
      <c r="B680" s="17" t="s">
        <v>959</v>
      </c>
      <c r="C680" s="18" t="s">
        <v>290</v>
      </c>
      <c r="D680" s="18" t="s">
        <v>290</v>
      </c>
      <c r="F680" s="18"/>
      <c r="G680" s="18"/>
      <c r="H680" s="18"/>
      <c r="I680" s="18"/>
    </row>
    <row r="681" spans="2:9" x14ac:dyDescent="0.25">
      <c r="B681" s="17" t="s">
        <v>960</v>
      </c>
      <c r="C681" s="18" t="s">
        <v>6</v>
      </c>
      <c r="D681" s="18" t="s">
        <v>291</v>
      </c>
      <c r="F681" s="18"/>
      <c r="G681" s="18"/>
      <c r="H681" s="18"/>
      <c r="I681" s="18"/>
    </row>
    <row r="682" spans="2:9" x14ac:dyDescent="0.25">
      <c r="B682" s="17" t="s">
        <v>961</v>
      </c>
      <c r="C682" s="18" t="s">
        <v>6</v>
      </c>
      <c r="D682" s="18" t="s">
        <v>6</v>
      </c>
      <c r="F682" s="18"/>
      <c r="G682" s="18"/>
      <c r="H682" s="18"/>
      <c r="I682" s="18"/>
    </row>
    <row r="683" spans="2:9" x14ac:dyDescent="0.25">
      <c r="B683" s="17" t="s">
        <v>962</v>
      </c>
      <c r="C683" s="18" t="s">
        <v>290</v>
      </c>
      <c r="D683" s="18" t="s">
        <v>289</v>
      </c>
      <c r="F683" s="18"/>
      <c r="G683" s="18"/>
      <c r="H683" s="18"/>
      <c r="I683" s="18"/>
    </row>
    <row r="684" spans="2:9" x14ac:dyDescent="0.25">
      <c r="B684" s="17" t="s">
        <v>963</v>
      </c>
      <c r="C684" s="18" t="s">
        <v>6</v>
      </c>
      <c r="D684" s="18" t="s">
        <v>290</v>
      </c>
      <c r="F684" s="18"/>
      <c r="G684" s="18"/>
      <c r="H684" s="18"/>
      <c r="I684" s="18"/>
    </row>
    <row r="685" spans="2:9" x14ac:dyDescent="0.25">
      <c r="B685" s="17" t="s">
        <v>964</v>
      </c>
      <c r="C685" s="18" t="s">
        <v>291</v>
      </c>
      <c r="D685" s="18" t="s">
        <v>291</v>
      </c>
      <c r="F685" s="18"/>
      <c r="G685" s="18"/>
      <c r="H685" s="18"/>
      <c r="I685" s="18"/>
    </row>
    <row r="686" spans="2:9" x14ac:dyDescent="0.25">
      <c r="B686" s="17" t="s">
        <v>965</v>
      </c>
      <c r="C686" s="18" t="s">
        <v>291</v>
      </c>
      <c r="D686" s="18" t="s">
        <v>290</v>
      </c>
      <c r="F686" s="18"/>
      <c r="G686" s="18"/>
      <c r="H686" s="18"/>
      <c r="I686" s="18"/>
    </row>
    <row r="687" spans="2:9" x14ac:dyDescent="0.25">
      <c r="B687" s="17" t="s">
        <v>966</v>
      </c>
      <c r="C687" s="18" t="s">
        <v>289</v>
      </c>
      <c r="D687" s="18" t="s">
        <v>6</v>
      </c>
      <c r="F687" s="18"/>
      <c r="G687" s="18"/>
      <c r="H687" s="18"/>
      <c r="I687" s="18"/>
    </row>
    <row r="688" spans="2:9" x14ac:dyDescent="0.25">
      <c r="B688" s="17" t="s">
        <v>967</v>
      </c>
      <c r="C688" s="18" t="s">
        <v>291</v>
      </c>
      <c r="D688" s="18" t="s">
        <v>6</v>
      </c>
      <c r="F688" s="18"/>
      <c r="G688" s="18"/>
      <c r="H688" s="18"/>
      <c r="I688" s="18"/>
    </row>
    <row r="689" spans="2:9" x14ac:dyDescent="0.25">
      <c r="B689" s="17" t="s">
        <v>968</v>
      </c>
      <c r="C689" s="18" t="s">
        <v>290</v>
      </c>
      <c r="D689" s="18" t="s">
        <v>290</v>
      </c>
      <c r="F689" s="18"/>
      <c r="G689" s="18"/>
      <c r="H689" s="18"/>
      <c r="I689" s="18"/>
    </row>
    <row r="690" spans="2:9" x14ac:dyDescent="0.25">
      <c r="B690" s="17" t="s">
        <v>969</v>
      </c>
      <c r="C690" s="18" t="s">
        <v>289</v>
      </c>
      <c r="D690" s="18" t="s">
        <v>6</v>
      </c>
      <c r="F690" s="18"/>
      <c r="G690" s="18"/>
      <c r="H690" s="18"/>
      <c r="I690" s="18"/>
    </row>
    <row r="691" spans="2:9" x14ac:dyDescent="0.25">
      <c r="B691" s="17" t="s">
        <v>970</v>
      </c>
      <c r="C691" s="18" t="s">
        <v>289</v>
      </c>
      <c r="D691" s="18" t="s">
        <v>291</v>
      </c>
      <c r="F691" s="18"/>
      <c r="G691" s="18"/>
      <c r="H691" s="18"/>
      <c r="I691" s="18"/>
    </row>
    <row r="692" spans="2:9" x14ac:dyDescent="0.25">
      <c r="B692" s="17" t="s">
        <v>971</v>
      </c>
      <c r="C692" s="18" t="s">
        <v>289</v>
      </c>
      <c r="D692" s="18" t="s">
        <v>291</v>
      </c>
      <c r="F692" s="18"/>
      <c r="G692" s="18"/>
      <c r="H692" s="18"/>
      <c r="I692" s="18"/>
    </row>
    <row r="693" spans="2:9" x14ac:dyDescent="0.25">
      <c r="B693" s="17" t="s">
        <v>972</v>
      </c>
      <c r="C693" s="18" t="s">
        <v>289</v>
      </c>
      <c r="D693" s="18" t="s">
        <v>289</v>
      </c>
      <c r="F693" s="18"/>
      <c r="G693" s="18"/>
      <c r="H693" s="18"/>
      <c r="I693" s="18"/>
    </row>
    <row r="694" spans="2:9" x14ac:dyDescent="0.25">
      <c r="B694" s="17" t="s">
        <v>973</v>
      </c>
      <c r="C694" s="18" t="s">
        <v>289</v>
      </c>
      <c r="D694" s="18" t="s">
        <v>291</v>
      </c>
      <c r="F694" s="18"/>
      <c r="G694" s="18"/>
      <c r="H694" s="18"/>
      <c r="I694" s="18"/>
    </row>
    <row r="695" spans="2:9" x14ac:dyDescent="0.25">
      <c r="B695" s="17" t="s">
        <v>974</v>
      </c>
      <c r="C695" s="18" t="s">
        <v>289</v>
      </c>
      <c r="D695" s="18" t="s">
        <v>290</v>
      </c>
      <c r="F695" s="18"/>
      <c r="G695" s="18"/>
      <c r="H695" s="18"/>
      <c r="I695" s="18"/>
    </row>
    <row r="696" spans="2:9" x14ac:dyDescent="0.25">
      <c r="B696" s="17" t="s">
        <v>975</v>
      </c>
      <c r="C696" s="18" t="s">
        <v>290</v>
      </c>
      <c r="D696" s="18" t="s">
        <v>289</v>
      </c>
      <c r="F696" s="18"/>
      <c r="G696" s="18"/>
      <c r="H696" s="18"/>
      <c r="I696" s="18"/>
    </row>
    <row r="697" spans="2:9" x14ac:dyDescent="0.25">
      <c r="B697" s="17" t="s">
        <v>976</v>
      </c>
      <c r="C697" s="18" t="s">
        <v>289</v>
      </c>
      <c r="D697" s="18" t="s">
        <v>289</v>
      </c>
      <c r="F697" s="18"/>
      <c r="G697" s="18"/>
      <c r="H697" s="18"/>
      <c r="I697" s="18"/>
    </row>
    <row r="698" spans="2:9" x14ac:dyDescent="0.25">
      <c r="B698" s="17" t="s">
        <v>977</v>
      </c>
      <c r="C698" s="18" t="s">
        <v>291</v>
      </c>
      <c r="D698" s="18" t="s">
        <v>289</v>
      </c>
      <c r="F698" s="18"/>
      <c r="G698" s="18"/>
      <c r="H698" s="18"/>
      <c r="I698" s="18"/>
    </row>
    <row r="699" spans="2:9" x14ac:dyDescent="0.25">
      <c r="B699" s="17" t="s">
        <v>978</v>
      </c>
      <c r="C699" s="18" t="s">
        <v>291</v>
      </c>
      <c r="D699" s="18" t="s">
        <v>289</v>
      </c>
      <c r="F699" s="18"/>
      <c r="G699" s="18"/>
      <c r="H699" s="18"/>
      <c r="I699" s="18"/>
    </row>
    <row r="700" spans="2:9" x14ac:dyDescent="0.25">
      <c r="B700" s="17" t="s">
        <v>979</v>
      </c>
      <c r="C700" s="18" t="s">
        <v>290</v>
      </c>
      <c r="D700" s="18" t="s">
        <v>289</v>
      </c>
      <c r="F700" s="18"/>
      <c r="G700" s="18"/>
      <c r="H700" s="18"/>
      <c r="I700" s="18"/>
    </row>
    <row r="701" spans="2:9" x14ac:dyDescent="0.25">
      <c r="B701" s="17" t="s">
        <v>980</v>
      </c>
      <c r="C701" s="18" t="s">
        <v>289</v>
      </c>
      <c r="D701" s="18" t="s">
        <v>289</v>
      </c>
      <c r="F701" s="18"/>
      <c r="G701" s="18"/>
      <c r="H701" s="18"/>
      <c r="I701" s="18"/>
    </row>
    <row r="702" spans="2:9" x14ac:dyDescent="0.25">
      <c r="B702" s="17" t="s">
        <v>981</v>
      </c>
      <c r="C702" s="18" t="s">
        <v>290</v>
      </c>
      <c r="D702" s="18" t="s">
        <v>290</v>
      </c>
      <c r="F702" s="18"/>
      <c r="G702" s="18"/>
      <c r="H702" s="18"/>
      <c r="I702" s="18"/>
    </row>
    <row r="703" spans="2:9" x14ac:dyDescent="0.25">
      <c r="B703" s="17" t="s">
        <v>982</v>
      </c>
      <c r="C703" s="18" t="s">
        <v>289</v>
      </c>
      <c r="D703" s="18" t="s">
        <v>289</v>
      </c>
      <c r="F703" s="18"/>
      <c r="G703" s="18"/>
      <c r="H703" s="18"/>
      <c r="I703" s="18"/>
    </row>
    <row r="704" spans="2:9" x14ac:dyDescent="0.25">
      <c r="B704" s="17" t="s">
        <v>983</v>
      </c>
      <c r="C704" s="18" t="s">
        <v>289</v>
      </c>
      <c r="D704" s="18" t="s">
        <v>291</v>
      </c>
      <c r="F704" s="18"/>
      <c r="G704" s="18"/>
      <c r="H704" s="18"/>
      <c r="I704" s="18"/>
    </row>
    <row r="705" spans="2:9" x14ac:dyDescent="0.25">
      <c r="B705" s="17" t="s">
        <v>984</v>
      </c>
      <c r="C705" s="18" t="s">
        <v>6</v>
      </c>
      <c r="D705" s="18" t="s">
        <v>291</v>
      </c>
      <c r="F705" s="18"/>
      <c r="G705" s="18"/>
      <c r="H705" s="18"/>
      <c r="I705" s="18"/>
    </row>
    <row r="706" spans="2:9" x14ac:dyDescent="0.25">
      <c r="B706" s="17" t="s">
        <v>985</v>
      </c>
      <c r="C706" s="18" t="s">
        <v>6</v>
      </c>
      <c r="D706" s="18" t="s">
        <v>290</v>
      </c>
      <c r="F706" s="18"/>
      <c r="G706" s="18"/>
      <c r="H706" s="18"/>
      <c r="I706" s="18"/>
    </row>
    <row r="707" spans="2:9" x14ac:dyDescent="0.25">
      <c r="B707" s="17" t="s">
        <v>986</v>
      </c>
      <c r="C707" s="18" t="s">
        <v>289</v>
      </c>
      <c r="D707" s="18" t="s">
        <v>289</v>
      </c>
      <c r="F707" s="18"/>
      <c r="G707" s="18"/>
      <c r="H707" s="18"/>
      <c r="I707" s="18"/>
    </row>
    <row r="708" spans="2:9" x14ac:dyDescent="0.25">
      <c r="B708" s="17" t="s">
        <v>987</v>
      </c>
      <c r="C708" s="18" t="s">
        <v>6</v>
      </c>
      <c r="D708" s="18" t="s">
        <v>290</v>
      </c>
      <c r="F708" s="18"/>
      <c r="G708" s="18"/>
      <c r="H708" s="18"/>
      <c r="I708" s="18"/>
    </row>
    <row r="709" spans="2:9" x14ac:dyDescent="0.25">
      <c r="B709" s="17" t="s">
        <v>988</v>
      </c>
      <c r="C709" s="18" t="s">
        <v>291</v>
      </c>
      <c r="D709" s="18" t="s">
        <v>289</v>
      </c>
      <c r="F709" s="18"/>
      <c r="G709" s="18"/>
      <c r="H709" s="18"/>
      <c r="I709" s="18"/>
    </row>
    <row r="710" spans="2:9" x14ac:dyDescent="0.25">
      <c r="B710" s="17" t="s">
        <v>989</v>
      </c>
      <c r="C710" s="18" t="s">
        <v>290</v>
      </c>
      <c r="D710" s="18" t="s">
        <v>289</v>
      </c>
      <c r="F710" s="18"/>
      <c r="G710" s="18"/>
      <c r="H710" s="18"/>
      <c r="I710" s="18"/>
    </row>
    <row r="711" spans="2:9" x14ac:dyDescent="0.25">
      <c r="B711" s="17" t="s">
        <v>990</v>
      </c>
      <c r="C711" s="18" t="s">
        <v>289</v>
      </c>
      <c r="D711" s="18" t="s">
        <v>6</v>
      </c>
      <c r="F711" s="18"/>
      <c r="G711" s="18"/>
      <c r="H711" s="18"/>
      <c r="I711" s="18"/>
    </row>
    <row r="712" spans="2:9" x14ac:dyDescent="0.25">
      <c r="B712" s="17" t="s">
        <v>991</v>
      </c>
      <c r="C712" s="18" t="s">
        <v>289</v>
      </c>
      <c r="D712" s="18" t="s">
        <v>6</v>
      </c>
      <c r="F712" s="18"/>
      <c r="G712" s="18"/>
      <c r="H712" s="18"/>
      <c r="I712" s="18"/>
    </row>
    <row r="713" spans="2:9" x14ac:dyDescent="0.25">
      <c r="B713" s="17" t="s">
        <v>992</v>
      </c>
      <c r="C713" s="18" t="s">
        <v>289</v>
      </c>
      <c r="D713" s="18" t="s">
        <v>289</v>
      </c>
      <c r="F713" s="18"/>
      <c r="G713" s="18"/>
      <c r="H713" s="18"/>
      <c r="I713" s="18"/>
    </row>
    <row r="714" spans="2:9" x14ac:dyDescent="0.25">
      <c r="B714" s="17" t="s">
        <v>993</v>
      </c>
      <c r="C714" s="18" t="s">
        <v>291</v>
      </c>
      <c r="D714" s="18" t="s">
        <v>6</v>
      </c>
      <c r="F714" s="18"/>
      <c r="G714" s="18"/>
      <c r="H714" s="18"/>
      <c r="I714" s="18"/>
    </row>
    <row r="715" spans="2:9" x14ac:dyDescent="0.25">
      <c r="B715" s="17" t="s">
        <v>994</v>
      </c>
      <c r="C715" s="18" t="s">
        <v>290</v>
      </c>
      <c r="D715" s="18" t="s">
        <v>291</v>
      </c>
      <c r="F715" s="18"/>
      <c r="G715" s="18"/>
      <c r="H715" s="18"/>
      <c r="I715" s="18"/>
    </row>
    <row r="716" spans="2:9" x14ac:dyDescent="0.25">
      <c r="B716" s="17" t="s">
        <v>995</v>
      </c>
      <c r="C716" s="18" t="s">
        <v>291</v>
      </c>
      <c r="D716" s="18" t="s">
        <v>290</v>
      </c>
      <c r="F716" s="18"/>
      <c r="G716" s="18"/>
      <c r="H716" s="18"/>
      <c r="I716" s="18"/>
    </row>
    <row r="717" spans="2:9" x14ac:dyDescent="0.25">
      <c r="B717" s="17" t="s">
        <v>996</v>
      </c>
      <c r="C717" s="18" t="s">
        <v>6</v>
      </c>
      <c r="D717" s="18" t="s">
        <v>289</v>
      </c>
      <c r="F717" s="18"/>
      <c r="G717" s="18"/>
      <c r="H717" s="18"/>
      <c r="I717" s="18"/>
    </row>
    <row r="718" spans="2:9" x14ac:dyDescent="0.25">
      <c r="B718" s="17" t="s">
        <v>997</v>
      </c>
      <c r="C718" s="18" t="s">
        <v>291</v>
      </c>
      <c r="D718" s="18" t="s">
        <v>289</v>
      </c>
      <c r="F718" s="18"/>
      <c r="G718" s="18"/>
      <c r="H718" s="18"/>
      <c r="I718" s="18"/>
    </row>
    <row r="719" spans="2:9" x14ac:dyDescent="0.25">
      <c r="B719" s="17" t="s">
        <v>998</v>
      </c>
      <c r="C719" s="18" t="s">
        <v>289</v>
      </c>
      <c r="D719" s="18" t="s">
        <v>289</v>
      </c>
      <c r="F719" s="18"/>
      <c r="G719" s="18"/>
      <c r="H719" s="18"/>
      <c r="I719" s="18"/>
    </row>
    <row r="720" spans="2:9" x14ac:dyDescent="0.25">
      <c r="B720" s="17" t="s">
        <v>999</v>
      </c>
      <c r="C720" s="18" t="s">
        <v>289</v>
      </c>
      <c r="D720" s="18" t="s">
        <v>291</v>
      </c>
      <c r="F720" s="18"/>
      <c r="G720" s="18"/>
      <c r="H720" s="18"/>
      <c r="I720" s="18"/>
    </row>
    <row r="721" spans="2:9" x14ac:dyDescent="0.25">
      <c r="B721" s="17" t="s">
        <v>1000</v>
      </c>
      <c r="C721" s="18" t="s">
        <v>289</v>
      </c>
      <c r="D721" s="18" t="s">
        <v>290</v>
      </c>
      <c r="F721" s="18"/>
      <c r="G721" s="18"/>
      <c r="H721" s="18"/>
      <c r="I721" s="18"/>
    </row>
    <row r="722" spans="2:9" x14ac:dyDescent="0.25">
      <c r="B722" s="17" t="s">
        <v>1001</v>
      </c>
      <c r="C722" s="18" t="s">
        <v>289</v>
      </c>
      <c r="D722" s="18" t="s">
        <v>291</v>
      </c>
      <c r="F722" s="18"/>
      <c r="G722" s="18"/>
      <c r="H722" s="18"/>
      <c r="I722" s="18"/>
    </row>
    <row r="723" spans="2:9" x14ac:dyDescent="0.25">
      <c r="B723" s="17" t="s">
        <v>1002</v>
      </c>
      <c r="C723" s="18" t="s">
        <v>289</v>
      </c>
      <c r="D723" s="18" t="s">
        <v>6</v>
      </c>
      <c r="F723" s="18"/>
      <c r="G723" s="18"/>
      <c r="H723" s="18"/>
      <c r="I723" s="18"/>
    </row>
    <row r="724" spans="2:9" x14ac:dyDescent="0.25">
      <c r="B724" s="17" t="s">
        <v>1003</v>
      </c>
      <c r="C724" s="18" t="s">
        <v>290</v>
      </c>
      <c r="D724" s="18" t="s">
        <v>291</v>
      </c>
      <c r="F724" s="18"/>
      <c r="G724" s="18"/>
      <c r="H724" s="18"/>
      <c r="I724" s="18"/>
    </row>
    <row r="725" spans="2:9" x14ac:dyDescent="0.25">
      <c r="B725" s="17" t="s">
        <v>1004</v>
      </c>
      <c r="C725" s="18" t="s">
        <v>289</v>
      </c>
      <c r="D725" s="18" t="s">
        <v>289</v>
      </c>
      <c r="F725" s="18"/>
      <c r="G725" s="18"/>
      <c r="H725" s="18"/>
      <c r="I725" s="18"/>
    </row>
    <row r="726" spans="2:9" x14ac:dyDescent="0.25">
      <c r="B726" s="17" t="s">
        <v>1005</v>
      </c>
      <c r="C726" s="18" t="s">
        <v>289</v>
      </c>
      <c r="D726" s="18" t="s">
        <v>289</v>
      </c>
      <c r="F726" s="18"/>
      <c r="G726" s="18"/>
      <c r="H726" s="18"/>
      <c r="I726" s="18"/>
    </row>
    <row r="727" spans="2:9" x14ac:dyDescent="0.25">
      <c r="B727" s="17" t="s">
        <v>1006</v>
      </c>
      <c r="C727" s="18" t="s">
        <v>289</v>
      </c>
      <c r="D727" s="18" t="s">
        <v>289</v>
      </c>
      <c r="F727" s="18"/>
      <c r="G727" s="18"/>
      <c r="H727" s="18"/>
      <c r="I727" s="18"/>
    </row>
    <row r="728" spans="2:9" x14ac:dyDescent="0.25">
      <c r="B728" s="17" t="s">
        <v>1007</v>
      </c>
      <c r="C728" s="18" t="s">
        <v>291</v>
      </c>
      <c r="D728" s="18" t="s">
        <v>289</v>
      </c>
      <c r="F728" s="18"/>
      <c r="G728" s="18"/>
      <c r="H728" s="18"/>
      <c r="I728" s="18"/>
    </row>
    <row r="729" spans="2:9" x14ac:dyDescent="0.25">
      <c r="B729" s="17" t="s">
        <v>1008</v>
      </c>
      <c r="C729" s="18" t="s">
        <v>291</v>
      </c>
      <c r="D729" s="18" t="s">
        <v>289</v>
      </c>
      <c r="F729" s="18"/>
      <c r="G729" s="18"/>
      <c r="H729" s="18"/>
      <c r="I729" s="18"/>
    </row>
    <row r="730" spans="2:9" x14ac:dyDescent="0.25">
      <c r="B730" s="17" t="s">
        <v>1009</v>
      </c>
      <c r="C730" s="18" t="s">
        <v>6</v>
      </c>
      <c r="D730" s="18" t="s">
        <v>290</v>
      </c>
      <c r="F730" s="18"/>
      <c r="G730" s="18"/>
      <c r="H730" s="18"/>
      <c r="I730" s="18"/>
    </row>
    <row r="731" spans="2:9" x14ac:dyDescent="0.25">
      <c r="B731" s="17" t="s">
        <v>1010</v>
      </c>
      <c r="C731" s="18" t="s">
        <v>6</v>
      </c>
      <c r="D731" s="18" t="s">
        <v>289</v>
      </c>
      <c r="F731" s="18"/>
      <c r="G731" s="18"/>
      <c r="H731" s="18"/>
      <c r="I731" s="18"/>
    </row>
    <row r="732" spans="2:9" x14ac:dyDescent="0.25">
      <c r="B732" s="17" t="s">
        <v>1011</v>
      </c>
      <c r="C732" s="18" t="s">
        <v>290</v>
      </c>
      <c r="D732" s="18" t="s">
        <v>289</v>
      </c>
      <c r="F732" s="18"/>
      <c r="G732" s="18"/>
      <c r="H732" s="18"/>
      <c r="I732" s="18"/>
    </row>
    <row r="733" spans="2:9" x14ac:dyDescent="0.25">
      <c r="B733" s="17" t="s">
        <v>1012</v>
      </c>
      <c r="C733" s="18" t="s">
        <v>6</v>
      </c>
      <c r="D733" s="18" t="s">
        <v>289</v>
      </c>
      <c r="F733" s="18"/>
      <c r="G733" s="18"/>
      <c r="H733" s="18"/>
      <c r="I733" s="18"/>
    </row>
    <row r="734" spans="2:9" x14ac:dyDescent="0.25">
      <c r="B734" s="17" t="s">
        <v>1013</v>
      </c>
      <c r="C734" s="18" t="s">
        <v>6</v>
      </c>
      <c r="D734" s="18" t="s">
        <v>291</v>
      </c>
      <c r="F734" s="18"/>
      <c r="G734" s="18"/>
      <c r="H734" s="18"/>
      <c r="I734" s="18"/>
    </row>
    <row r="735" spans="2:9" x14ac:dyDescent="0.25">
      <c r="B735" s="17" t="s">
        <v>1014</v>
      </c>
      <c r="C735" s="18" t="s">
        <v>290</v>
      </c>
      <c r="D735" s="18" t="s">
        <v>291</v>
      </c>
      <c r="F735" s="18"/>
      <c r="G735" s="18"/>
      <c r="H735" s="18"/>
      <c r="I735" s="18"/>
    </row>
    <row r="736" spans="2:9" x14ac:dyDescent="0.25">
      <c r="B736" s="17" t="s">
        <v>1015</v>
      </c>
      <c r="C736" s="18" t="s">
        <v>289</v>
      </c>
      <c r="D736" s="18" t="s">
        <v>6</v>
      </c>
      <c r="F736" s="18"/>
      <c r="G736" s="18"/>
      <c r="H736" s="18"/>
      <c r="I736" s="18"/>
    </row>
    <row r="737" spans="2:9" x14ac:dyDescent="0.25">
      <c r="B737" s="17" t="s">
        <v>1016</v>
      </c>
      <c r="C737" s="18" t="s">
        <v>291</v>
      </c>
      <c r="D737" s="18" t="s">
        <v>6</v>
      </c>
      <c r="F737" s="18"/>
      <c r="G737" s="18"/>
      <c r="H737" s="18"/>
      <c r="I737" s="18"/>
    </row>
    <row r="738" spans="2:9" x14ac:dyDescent="0.25">
      <c r="B738" s="17" t="s">
        <v>1017</v>
      </c>
      <c r="C738" s="18" t="s">
        <v>290</v>
      </c>
      <c r="D738" s="18" t="s">
        <v>290</v>
      </c>
      <c r="F738" s="18"/>
      <c r="G738" s="18"/>
      <c r="H738" s="18"/>
      <c r="I738" s="18"/>
    </row>
    <row r="739" spans="2:9" x14ac:dyDescent="0.25">
      <c r="B739" s="17" t="s">
        <v>1018</v>
      </c>
      <c r="C739" s="18" t="s">
        <v>289</v>
      </c>
      <c r="D739" s="18" t="s">
        <v>6</v>
      </c>
      <c r="F739" s="18"/>
      <c r="G739" s="18"/>
      <c r="H739" s="18"/>
      <c r="I739" s="18"/>
    </row>
    <row r="740" spans="2:9" x14ac:dyDescent="0.25">
      <c r="B740" s="17" t="s">
        <v>1019</v>
      </c>
      <c r="C740" s="18" t="s">
        <v>291</v>
      </c>
      <c r="D740" s="18" t="s">
        <v>6</v>
      </c>
      <c r="F740" s="18"/>
      <c r="G740" s="18"/>
      <c r="H740" s="18"/>
      <c r="I740" s="18"/>
    </row>
    <row r="741" spans="2:9" x14ac:dyDescent="0.25">
      <c r="B741" s="17" t="s">
        <v>1020</v>
      </c>
      <c r="C741" s="18" t="s">
        <v>291</v>
      </c>
      <c r="D741" s="18" t="s">
        <v>290</v>
      </c>
      <c r="F741" s="18"/>
      <c r="G741" s="18"/>
      <c r="H741" s="18"/>
      <c r="I741" s="18"/>
    </row>
    <row r="742" spans="2:9" x14ac:dyDescent="0.25">
      <c r="B742" s="17" t="s">
        <v>1021</v>
      </c>
      <c r="C742" s="18" t="s">
        <v>289</v>
      </c>
      <c r="D742" s="18" t="s">
        <v>289</v>
      </c>
      <c r="F742" s="18"/>
      <c r="G742" s="18"/>
      <c r="H742" s="18"/>
      <c r="I742" s="18"/>
    </row>
    <row r="743" spans="2:9" x14ac:dyDescent="0.25">
      <c r="B743" s="17" t="s">
        <v>1022</v>
      </c>
      <c r="C743" s="18" t="s">
        <v>289</v>
      </c>
      <c r="D743" s="18" t="s">
        <v>291</v>
      </c>
      <c r="F743" s="18"/>
      <c r="G743" s="18"/>
      <c r="H743" s="18"/>
      <c r="I743" s="18"/>
    </row>
    <row r="744" spans="2:9" x14ac:dyDescent="0.25">
      <c r="B744" s="17" t="s">
        <v>1023</v>
      </c>
      <c r="C744" s="18" t="s">
        <v>6</v>
      </c>
      <c r="D744" s="18" t="s">
        <v>290</v>
      </c>
      <c r="F744" s="18"/>
      <c r="G744" s="18"/>
      <c r="H744" s="18"/>
      <c r="I744" s="18"/>
    </row>
    <row r="745" spans="2:9" x14ac:dyDescent="0.25">
      <c r="B745" s="17" t="s">
        <v>1024</v>
      </c>
      <c r="C745" s="18" t="s">
        <v>290</v>
      </c>
      <c r="D745" s="18" t="s">
        <v>289</v>
      </c>
      <c r="F745" s="18"/>
      <c r="G745" s="18"/>
      <c r="H745" s="18"/>
      <c r="I745" s="18"/>
    </row>
    <row r="746" spans="2:9" x14ac:dyDescent="0.25">
      <c r="B746" s="17" t="s">
        <v>1025</v>
      </c>
      <c r="C746" s="18" t="s">
        <v>6</v>
      </c>
      <c r="D746" s="18" t="s">
        <v>291</v>
      </c>
      <c r="F746" s="18"/>
      <c r="G746" s="18"/>
      <c r="H746" s="18"/>
      <c r="I746" s="18"/>
    </row>
    <row r="747" spans="2:9" x14ac:dyDescent="0.25">
      <c r="B747" s="17" t="s">
        <v>1026</v>
      </c>
      <c r="C747" s="18" t="s">
        <v>289</v>
      </c>
      <c r="D747" s="18" t="s">
        <v>291</v>
      </c>
      <c r="F747" s="18"/>
      <c r="G747" s="18"/>
      <c r="H747" s="18"/>
      <c r="I747" s="18"/>
    </row>
    <row r="748" spans="2:9" x14ac:dyDescent="0.25">
      <c r="B748" s="17" t="s">
        <v>1027</v>
      </c>
      <c r="C748" s="18" t="s">
        <v>289</v>
      </c>
      <c r="D748" s="18" t="s">
        <v>289</v>
      </c>
      <c r="F748" s="18"/>
      <c r="G748" s="18"/>
      <c r="H748" s="18"/>
      <c r="I748" s="18"/>
    </row>
    <row r="749" spans="2:9" x14ac:dyDescent="0.25">
      <c r="B749" s="17" t="s">
        <v>1028</v>
      </c>
      <c r="C749" s="18" t="s">
        <v>291</v>
      </c>
      <c r="D749" s="18" t="s">
        <v>289</v>
      </c>
      <c r="F749" s="18"/>
      <c r="G749" s="18"/>
      <c r="H749" s="18"/>
      <c r="I749" s="18"/>
    </row>
    <row r="750" spans="2:9" x14ac:dyDescent="0.25">
      <c r="B750" s="17" t="s">
        <v>1029</v>
      </c>
      <c r="C750" s="18" t="s">
        <v>290</v>
      </c>
      <c r="D750" s="18" t="s">
        <v>6</v>
      </c>
      <c r="F750" s="18"/>
      <c r="G750" s="18"/>
      <c r="H750" s="18"/>
      <c r="I750" s="18"/>
    </row>
    <row r="751" spans="2:9" x14ac:dyDescent="0.25">
      <c r="B751" s="17" t="s">
        <v>1030</v>
      </c>
      <c r="C751" s="18" t="s">
        <v>291</v>
      </c>
      <c r="D751" s="18" t="s">
        <v>290</v>
      </c>
      <c r="F751" s="18"/>
      <c r="G751" s="18"/>
      <c r="H751" s="18"/>
      <c r="I751" s="18"/>
    </row>
    <row r="752" spans="2:9" x14ac:dyDescent="0.25">
      <c r="B752" s="17" t="s">
        <v>1031</v>
      </c>
      <c r="C752" s="18" t="s">
        <v>291</v>
      </c>
      <c r="D752" s="18" t="s">
        <v>6</v>
      </c>
      <c r="F752" s="18"/>
      <c r="G752" s="18"/>
      <c r="H752" s="18"/>
      <c r="I752" s="18"/>
    </row>
    <row r="753" spans="2:9" x14ac:dyDescent="0.25">
      <c r="B753" s="17" t="s">
        <v>1032</v>
      </c>
      <c r="C753" s="18" t="s">
        <v>290</v>
      </c>
      <c r="D753" s="18" t="s">
        <v>289</v>
      </c>
      <c r="F753" s="18"/>
      <c r="G753" s="18"/>
      <c r="H753" s="18"/>
      <c r="I753" s="18"/>
    </row>
    <row r="754" spans="2:9" x14ac:dyDescent="0.25">
      <c r="B754" s="17" t="s">
        <v>1033</v>
      </c>
      <c r="C754" s="18" t="s">
        <v>289</v>
      </c>
      <c r="D754" s="18" t="s">
        <v>289</v>
      </c>
      <c r="F754" s="18"/>
      <c r="G754" s="18"/>
      <c r="H754" s="18"/>
      <c r="I754" s="18"/>
    </row>
    <row r="755" spans="2:9" x14ac:dyDescent="0.25">
      <c r="B755" s="17" t="s">
        <v>1034</v>
      </c>
      <c r="C755" s="18" t="s">
        <v>289</v>
      </c>
      <c r="D755" s="18" t="s">
        <v>291</v>
      </c>
      <c r="F755" s="18"/>
      <c r="G755" s="18"/>
      <c r="H755" s="18"/>
      <c r="I755" s="18"/>
    </row>
    <row r="756" spans="2:9" x14ac:dyDescent="0.25">
      <c r="B756" s="17" t="s">
        <v>1035</v>
      </c>
      <c r="C756" s="18" t="s">
        <v>290</v>
      </c>
      <c r="D756" s="18" t="s">
        <v>290</v>
      </c>
      <c r="F756" s="18"/>
      <c r="G756" s="18"/>
      <c r="H756" s="18"/>
      <c r="I756" s="18"/>
    </row>
    <row r="757" spans="2:9" x14ac:dyDescent="0.25">
      <c r="B757" s="17" t="s">
        <v>1036</v>
      </c>
      <c r="C757" s="18" t="s">
        <v>291</v>
      </c>
      <c r="D757" s="18" t="s">
        <v>291</v>
      </c>
      <c r="F757" s="18"/>
      <c r="G757" s="18"/>
      <c r="H757" s="18"/>
      <c r="I757" s="18"/>
    </row>
    <row r="758" spans="2:9" x14ac:dyDescent="0.25">
      <c r="B758" s="17" t="s">
        <v>1037</v>
      </c>
      <c r="C758" s="18" t="s">
        <v>6</v>
      </c>
      <c r="D758" s="18" t="s">
        <v>291</v>
      </c>
      <c r="F758" s="18"/>
      <c r="G758" s="18"/>
      <c r="H758" s="18"/>
      <c r="I758" s="18"/>
    </row>
    <row r="759" spans="2:9" x14ac:dyDescent="0.25">
      <c r="B759" s="17" t="s">
        <v>1038</v>
      </c>
      <c r="C759" s="18" t="s">
        <v>290</v>
      </c>
      <c r="D759" s="18" t="s">
        <v>290</v>
      </c>
      <c r="F759" s="18"/>
      <c r="G759" s="18"/>
      <c r="H759" s="18"/>
      <c r="I759" s="18"/>
    </row>
    <row r="760" spans="2:9" x14ac:dyDescent="0.25">
      <c r="B760" s="17" t="s">
        <v>1039</v>
      </c>
      <c r="C760" s="18" t="s">
        <v>289</v>
      </c>
      <c r="D760" s="18" t="s">
        <v>289</v>
      </c>
      <c r="F760" s="18"/>
      <c r="G760" s="18"/>
      <c r="H760" s="18"/>
      <c r="I760" s="18"/>
    </row>
    <row r="761" spans="2:9" x14ac:dyDescent="0.25">
      <c r="B761" s="17" t="s">
        <v>1040</v>
      </c>
      <c r="C761" s="18" t="s">
        <v>290</v>
      </c>
      <c r="D761" s="18" t="s">
        <v>289</v>
      </c>
      <c r="F761" s="18"/>
      <c r="G761" s="18"/>
      <c r="H761" s="18"/>
      <c r="I761" s="18"/>
    </row>
    <row r="762" spans="2:9" x14ac:dyDescent="0.25">
      <c r="B762" s="17" t="s">
        <v>1041</v>
      </c>
      <c r="C762" s="18" t="s">
        <v>289</v>
      </c>
      <c r="D762" s="18" t="s">
        <v>290</v>
      </c>
      <c r="F762" s="18"/>
      <c r="G762" s="18"/>
      <c r="H762" s="18"/>
      <c r="I762" s="18"/>
    </row>
    <row r="763" spans="2:9" x14ac:dyDescent="0.25">
      <c r="B763" s="17" t="s">
        <v>1042</v>
      </c>
      <c r="C763" s="18" t="s">
        <v>289</v>
      </c>
      <c r="D763" s="18" t="s">
        <v>291</v>
      </c>
      <c r="F763" s="18"/>
      <c r="G763" s="18"/>
      <c r="H763" s="18"/>
      <c r="I763" s="18"/>
    </row>
    <row r="764" spans="2:9" x14ac:dyDescent="0.25">
      <c r="B764" s="17" t="s">
        <v>1043</v>
      </c>
      <c r="C764" s="18" t="s">
        <v>289</v>
      </c>
      <c r="D764" s="18" t="s">
        <v>6</v>
      </c>
      <c r="F764" s="18"/>
      <c r="G764" s="18"/>
      <c r="H764" s="18"/>
      <c r="I764" s="18"/>
    </row>
    <row r="765" spans="2:9" x14ac:dyDescent="0.25">
      <c r="B765" s="17" t="s">
        <v>1044</v>
      </c>
      <c r="C765" s="18" t="s">
        <v>290</v>
      </c>
      <c r="D765" s="18" t="s">
        <v>289</v>
      </c>
      <c r="F765" s="18"/>
      <c r="G765" s="18"/>
      <c r="H765" s="18"/>
      <c r="I765" s="18"/>
    </row>
    <row r="766" spans="2:9" x14ac:dyDescent="0.25">
      <c r="B766" s="17" t="s">
        <v>1045</v>
      </c>
      <c r="C766" s="18" t="s">
        <v>290</v>
      </c>
      <c r="D766" s="18" t="s">
        <v>290</v>
      </c>
      <c r="F766" s="18"/>
      <c r="G766" s="18"/>
      <c r="H766" s="18"/>
      <c r="I766" s="18"/>
    </row>
    <row r="767" spans="2:9" x14ac:dyDescent="0.25">
      <c r="B767" s="17" t="s">
        <v>1046</v>
      </c>
      <c r="C767" s="18" t="s">
        <v>290</v>
      </c>
      <c r="D767" s="18" t="s">
        <v>289</v>
      </c>
      <c r="F767" s="18"/>
      <c r="G767" s="18"/>
      <c r="H767" s="18"/>
      <c r="I767" s="18"/>
    </row>
    <row r="768" spans="2:9" x14ac:dyDescent="0.25">
      <c r="B768" s="17" t="s">
        <v>1047</v>
      </c>
      <c r="C768" s="18" t="s">
        <v>291</v>
      </c>
      <c r="D768" s="18" t="s">
        <v>289</v>
      </c>
      <c r="F768" s="18"/>
      <c r="G768" s="18"/>
      <c r="H768" s="18"/>
      <c r="I768" s="18"/>
    </row>
    <row r="769" spans="2:9" x14ac:dyDescent="0.25">
      <c r="B769" s="17" t="s">
        <v>1048</v>
      </c>
      <c r="C769" s="18" t="s">
        <v>290</v>
      </c>
      <c r="D769" s="18" t="s">
        <v>290</v>
      </c>
      <c r="F769" s="18"/>
      <c r="G769" s="18"/>
      <c r="H769" s="18"/>
      <c r="I769" s="18"/>
    </row>
    <row r="770" spans="2:9" x14ac:dyDescent="0.25">
      <c r="B770" s="17" t="s">
        <v>1049</v>
      </c>
      <c r="C770" s="18" t="s">
        <v>6</v>
      </c>
      <c r="D770" s="18" t="s">
        <v>6</v>
      </c>
      <c r="F770" s="18"/>
      <c r="G770" s="18"/>
      <c r="H770" s="18"/>
      <c r="I770" s="18"/>
    </row>
    <row r="771" spans="2:9" x14ac:dyDescent="0.25">
      <c r="B771" s="17" t="s">
        <v>1050</v>
      </c>
      <c r="C771" s="18" t="s">
        <v>290</v>
      </c>
      <c r="D771" s="18" t="s">
        <v>290</v>
      </c>
      <c r="F771" s="18"/>
      <c r="G771" s="18"/>
      <c r="H771" s="18"/>
      <c r="I771" s="18"/>
    </row>
    <row r="772" spans="2:9" x14ac:dyDescent="0.25">
      <c r="B772" s="17" t="s">
        <v>1051</v>
      </c>
      <c r="C772" s="18" t="s">
        <v>290</v>
      </c>
      <c r="D772" s="18" t="s">
        <v>289</v>
      </c>
      <c r="F772" s="18"/>
      <c r="G772" s="18"/>
      <c r="H772" s="18"/>
      <c r="I772" s="18"/>
    </row>
    <row r="773" spans="2:9" x14ac:dyDescent="0.25">
      <c r="B773" s="17" t="s">
        <v>1052</v>
      </c>
      <c r="C773" s="18" t="s">
        <v>289</v>
      </c>
      <c r="D773" s="18" t="s">
        <v>291</v>
      </c>
      <c r="F773" s="18"/>
      <c r="G773" s="18"/>
      <c r="H773" s="18"/>
      <c r="I773" s="18"/>
    </row>
    <row r="774" spans="2:9" x14ac:dyDescent="0.25">
      <c r="B774" s="17" t="s">
        <v>1053</v>
      </c>
      <c r="C774" s="18" t="s">
        <v>290</v>
      </c>
      <c r="D774" s="18" t="s">
        <v>289</v>
      </c>
      <c r="F774" s="18"/>
      <c r="G774" s="18"/>
      <c r="H774" s="18"/>
      <c r="I774" s="18"/>
    </row>
    <row r="775" spans="2:9" x14ac:dyDescent="0.25">
      <c r="B775" s="17" t="s">
        <v>1054</v>
      </c>
      <c r="C775" s="18" t="s">
        <v>289</v>
      </c>
      <c r="D775" s="18" t="s">
        <v>291</v>
      </c>
      <c r="F775" s="18"/>
      <c r="G775" s="18"/>
      <c r="H775" s="18"/>
      <c r="I775" s="18"/>
    </row>
    <row r="776" spans="2:9" x14ac:dyDescent="0.25">
      <c r="B776" s="17" t="s">
        <v>1055</v>
      </c>
      <c r="C776" s="18" t="s">
        <v>289</v>
      </c>
      <c r="D776" s="18" t="s">
        <v>291</v>
      </c>
      <c r="F776" s="18"/>
      <c r="G776" s="18"/>
      <c r="H776" s="18"/>
      <c r="I776" s="18"/>
    </row>
    <row r="777" spans="2:9" x14ac:dyDescent="0.25">
      <c r="B777" s="17" t="s">
        <v>1056</v>
      </c>
      <c r="C777" s="18" t="s">
        <v>290</v>
      </c>
      <c r="D777" s="18" t="s">
        <v>289</v>
      </c>
      <c r="F777" s="18"/>
      <c r="G777" s="18"/>
      <c r="H777" s="18"/>
      <c r="I777" s="18"/>
    </row>
    <row r="778" spans="2:9" x14ac:dyDescent="0.25">
      <c r="B778" s="17" t="s">
        <v>1057</v>
      </c>
      <c r="C778" s="18" t="s">
        <v>290</v>
      </c>
      <c r="D778" s="18" t="s">
        <v>289</v>
      </c>
      <c r="F778" s="18"/>
      <c r="G778" s="18"/>
      <c r="H778" s="18"/>
      <c r="I778" s="18"/>
    </row>
    <row r="779" spans="2:9" x14ac:dyDescent="0.25">
      <c r="B779" s="17" t="s">
        <v>1058</v>
      </c>
      <c r="C779" s="18" t="s">
        <v>6</v>
      </c>
      <c r="D779" s="18" t="s">
        <v>290</v>
      </c>
      <c r="F779" s="18"/>
      <c r="G779" s="18"/>
      <c r="H779" s="18"/>
      <c r="I779" s="18"/>
    </row>
    <row r="780" spans="2:9" x14ac:dyDescent="0.25">
      <c r="B780" s="17" t="s">
        <v>1059</v>
      </c>
      <c r="C780" s="18" t="s">
        <v>290</v>
      </c>
      <c r="D780" s="18" t="s">
        <v>289</v>
      </c>
      <c r="F780" s="18"/>
      <c r="G780" s="18"/>
      <c r="H780" s="18"/>
      <c r="I780" s="18"/>
    </row>
    <row r="781" spans="2:9" x14ac:dyDescent="0.25">
      <c r="B781" s="17" t="s">
        <v>1060</v>
      </c>
      <c r="C781" s="18" t="s">
        <v>290</v>
      </c>
      <c r="D781" s="18" t="s">
        <v>289</v>
      </c>
      <c r="F781" s="18"/>
      <c r="G781" s="18"/>
      <c r="H781" s="18"/>
      <c r="I781" s="18"/>
    </row>
    <row r="782" spans="2:9" x14ac:dyDescent="0.25">
      <c r="B782" s="17" t="s">
        <v>1061</v>
      </c>
      <c r="C782" s="18" t="s">
        <v>291</v>
      </c>
      <c r="D782" s="18" t="s">
        <v>290</v>
      </c>
      <c r="F782" s="18"/>
      <c r="G782" s="18"/>
      <c r="H782" s="18"/>
      <c r="I782" s="18"/>
    </row>
    <row r="783" spans="2:9" x14ac:dyDescent="0.25">
      <c r="B783" s="17" t="s">
        <v>1062</v>
      </c>
      <c r="C783" s="18" t="s">
        <v>291</v>
      </c>
      <c r="D783" s="18" t="s">
        <v>291</v>
      </c>
      <c r="F783" s="18"/>
      <c r="G783" s="18"/>
      <c r="H783" s="18"/>
      <c r="I783" s="18"/>
    </row>
    <row r="784" spans="2:9" x14ac:dyDescent="0.25">
      <c r="B784" s="17" t="s">
        <v>1063</v>
      </c>
      <c r="C784" s="18" t="s">
        <v>6</v>
      </c>
      <c r="D784" s="18" t="s">
        <v>6</v>
      </c>
      <c r="F784" s="18"/>
      <c r="G784" s="18"/>
      <c r="H784" s="18"/>
      <c r="I784" s="18"/>
    </row>
    <row r="785" spans="2:9" x14ac:dyDescent="0.25">
      <c r="B785" s="17" t="s">
        <v>1064</v>
      </c>
      <c r="C785" s="18" t="s">
        <v>290</v>
      </c>
      <c r="D785" s="18" t="s">
        <v>291</v>
      </c>
      <c r="F785" s="18"/>
      <c r="G785" s="18"/>
      <c r="H785" s="18"/>
      <c r="I785" s="18"/>
    </row>
    <row r="786" spans="2:9" x14ac:dyDescent="0.25">
      <c r="B786" s="17" t="s">
        <v>1065</v>
      </c>
      <c r="C786" s="18" t="s">
        <v>289</v>
      </c>
      <c r="D786" s="18" t="s">
        <v>6</v>
      </c>
      <c r="F786" s="18"/>
      <c r="G786" s="18"/>
      <c r="H786" s="18"/>
      <c r="I786" s="18"/>
    </row>
    <row r="787" spans="2:9" x14ac:dyDescent="0.25">
      <c r="B787" s="17" t="s">
        <v>1066</v>
      </c>
      <c r="C787" s="18" t="s">
        <v>6</v>
      </c>
      <c r="D787" s="18" t="s">
        <v>289</v>
      </c>
      <c r="F787" s="18"/>
      <c r="G787" s="18"/>
      <c r="H787" s="18"/>
      <c r="I787" s="18"/>
    </row>
    <row r="788" spans="2:9" x14ac:dyDescent="0.25">
      <c r="B788" s="17" t="s">
        <v>1067</v>
      </c>
      <c r="C788" s="18" t="s">
        <v>290</v>
      </c>
      <c r="D788" s="18" t="s">
        <v>290</v>
      </c>
      <c r="F788" s="18"/>
      <c r="G788" s="18"/>
      <c r="H788" s="18"/>
      <c r="I788" s="18"/>
    </row>
    <row r="789" spans="2:9" x14ac:dyDescent="0.25">
      <c r="B789" s="17" t="s">
        <v>1068</v>
      </c>
      <c r="C789" s="18" t="s">
        <v>290</v>
      </c>
      <c r="D789" s="18" t="s">
        <v>291</v>
      </c>
      <c r="F789" s="18"/>
      <c r="G789" s="18"/>
      <c r="H789" s="18"/>
      <c r="I789" s="18"/>
    </row>
    <row r="790" spans="2:9" x14ac:dyDescent="0.25">
      <c r="B790" s="17" t="s">
        <v>1069</v>
      </c>
      <c r="C790" s="18" t="s">
        <v>6</v>
      </c>
      <c r="D790" s="18" t="s">
        <v>289</v>
      </c>
      <c r="F790" s="18"/>
      <c r="G790" s="18"/>
      <c r="H790" s="18"/>
      <c r="I790" s="18"/>
    </row>
    <row r="791" spans="2:9" x14ac:dyDescent="0.25">
      <c r="B791" s="17" t="s">
        <v>1070</v>
      </c>
      <c r="C791" s="18" t="s">
        <v>291</v>
      </c>
      <c r="D791" s="18" t="s">
        <v>290</v>
      </c>
      <c r="F791" s="18"/>
      <c r="G791" s="18"/>
      <c r="H791" s="18"/>
      <c r="I791" s="18"/>
    </row>
    <row r="792" spans="2:9" x14ac:dyDescent="0.25">
      <c r="B792" s="17" t="s">
        <v>1071</v>
      </c>
      <c r="C792" s="18" t="s">
        <v>290</v>
      </c>
      <c r="D792" s="18" t="s">
        <v>291</v>
      </c>
      <c r="F792" s="18"/>
      <c r="G792" s="18"/>
      <c r="H792" s="18"/>
      <c r="I792" s="18"/>
    </row>
    <row r="793" spans="2:9" x14ac:dyDescent="0.25">
      <c r="B793" s="17" t="s">
        <v>1072</v>
      </c>
      <c r="C793" s="18" t="s">
        <v>289</v>
      </c>
      <c r="D793" s="18" t="s">
        <v>290</v>
      </c>
      <c r="F793" s="18"/>
      <c r="G793" s="18"/>
      <c r="H793" s="18"/>
      <c r="I793" s="18"/>
    </row>
    <row r="794" spans="2:9" x14ac:dyDescent="0.25">
      <c r="B794" s="17" t="s">
        <v>1073</v>
      </c>
      <c r="C794" s="18" t="s">
        <v>291</v>
      </c>
      <c r="D794" s="18" t="s">
        <v>289</v>
      </c>
      <c r="F794" s="18"/>
      <c r="G794" s="18"/>
      <c r="H794" s="18"/>
      <c r="I794" s="18"/>
    </row>
    <row r="795" spans="2:9" x14ac:dyDescent="0.25">
      <c r="B795" s="17" t="s">
        <v>1074</v>
      </c>
      <c r="C795" s="18" t="s">
        <v>289</v>
      </c>
      <c r="D795" s="18" t="s">
        <v>290</v>
      </c>
      <c r="F795" s="18"/>
      <c r="G795" s="18"/>
      <c r="H795" s="18"/>
      <c r="I795" s="18"/>
    </row>
    <row r="796" spans="2:9" x14ac:dyDescent="0.25">
      <c r="B796" s="17" t="s">
        <v>1075</v>
      </c>
      <c r="C796" s="18" t="s">
        <v>291</v>
      </c>
      <c r="D796" s="18" t="s">
        <v>6</v>
      </c>
      <c r="F796" s="18"/>
      <c r="G796" s="18"/>
      <c r="H796" s="18"/>
      <c r="I796" s="18"/>
    </row>
    <row r="797" spans="2:9" x14ac:dyDescent="0.25">
      <c r="B797" s="17" t="s">
        <v>1076</v>
      </c>
      <c r="C797" s="18" t="s">
        <v>290</v>
      </c>
      <c r="D797" s="18" t="s">
        <v>290</v>
      </c>
      <c r="F797" s="18"/>
      <c r="G797" s="18"/>
      <c r="H797" s="18"/>
      <c r="I797" s="18"/>
    </row>
    <row r="798" spans="2:9" x14ac:dyDescent="0.25">
      <c r="B798" s="17" t="s">
        <v>1077</v>
      </c>
      <c r="C798" s="18" t="s">
        <v>291</v>
      </c>
      <c r="D798" s="18" t="s">
        <v>6</v>
      </c>
      <c r="F798" s="18"/>
      <c r="G798" s="18"/>
      <c r="H798" s="18"/>
      <c r="I798" s="18"/>
    </row>
    <row r="799" spans="2:9" x14ac:dyDescent="0.25">
      <c r="B799" s="17" t="s">
        <v>1078</v>
      </c>
      <c r="C799" s="18" t="s">
        <v>290</v>
      </c>
      <c r="D799" s="18" t="s">
        <v>290</v>
      </c>
      <c r="F799" s="18"/>
      <c r="G799" s="18"/>
      <c r="H799" s="18"/>
      <c r="I799" s="18"/>
    </row>
    <row r="800" spans="2:9" x14ac:dyDescent="0.25">
      <c r="B800" s="17" t="s">
        <v>1079</v>
      </c>
      <c r="C800" s="18" t="s">
        <v>291</v>
      </c>
      <c r="D800" s="18" t="s">
        <v>289</v>
      </c>
      <c r="F800" s="18"/>
      <c r="G800" s="18"/>
      <c r="H800" s="18"/>
      <c r="I800" s="18"/>
    </row>
    <row r="801" spans="2:9" x14ac:dyDescent="0.25">
      <c r="B801" s="17" t="s">
        <v>1080</v>
      </c>
      <c r="C801" s="18" t="s">
        <v>290</v>
      </c>
      <c r="D801" s="18" t="s">
        <v>290</v>
      </c>
      <c r="F801" s="18"/>
      <c r="G801" s="18"/>
      <c r="H801" s="18"/>
      <c r="I801" s="18"/>
    </row>
    <row r="802" spans="2:9" x14ac:dyDescent="0.25">
      <c r="B802" s="17" t="s">
        <v>1081</v>
      </c>
      <c r="C802" s="18" t="s">
        <v>291</v>
      </c>
      <c r="D802" s="18" t="s">
        <v>290</v>
      </c>
      <c r="F802" s="18"/>
      <c r="G802" s="18"/>
      <c r="H802" s="18"/>
      <c r="I802" s="18"/>
    </row>
    <row r="803" spans="2:9" x14ac:dyDescent="0.25">
      <c r="B803" s="17" t="s">
        <v>1082</v>
      </c>
      <c r="C803" s="18" t="s">
        <v>289</v>
      </c>
      <c r="D803" s="18" t="s">
        <v>291</v>
      </c>
      <c r="F803" s="18"/>
      <c r="G803" s="18"/>
      <c r="H803" s="18"/>
      <c r="I803" s="18"/>
    </row>
    <row r="804" spans="2:9" x14ac:dyDescent="0.25">
      <c r="B804" s="17" t="s">
        <v>1083</v>
      </c>
      <c r="C804" s="18" t="s">
        <v>291</v>
      </c>
      <c r="D804" s="18" t="s">
        <v>289</v>
      </c>
      <c r="F804" s="18"/>
      <c r="G804" s="18"/>
      <c r="H804" s="18"/>
      <c r="I804" s="18"/>
    </row>
    <row r="805" spans="2:9" x14ac:dyDescent="0.25">
      <c r="B805" s="17" t="s">
        <v>1084</v>
      </c>
      <c r="C805" s="18" t="s">
        <v>6</v>
      </c>
      <c r="D805" s="18" t="s">
        <v>289</v>
      </c>
      <c r="F805" s="18"/>
      <c r="G805" s="18"/>
      <c r="H805" s="18"/>
      <c r="I805" s="18"/>
    </row>
    <row r="806" spans="2:9" x14ac:dyDescent="0.25">
      <c r="B806" s="17" t="s">
        <v>1085</v>
      </c>
      <c r="C806" s="18" t="s">
        <v>290</v>
      </c>
      <c r="D806" s="18" t="s">
        <v>291</v>
      </c>
      <c r="F806" s="18"/>
      <c r="G806" s="18"/>
      <c r="H806" s="18"/>
      <c r="I806" s="18"/>
    </row>
    <row r="807" spans="2:9" x14ac:dyDescent="0.25">
      <c r="B807" s="17" t="s">
        <v>1086</v>
      </c>
      <c r="C807" s="18" t="s">
        <v>291</v>
      </c>
      <c r="D807" s="18" t="s">
        <v>291</v>
      </c>
      <c r="F807" s="18"/>
      <c r="G807" s="18"/>
      <c r="H807" s="18"/>
      <c r="I807" s="18"/>
    </row>
    <row r="808" spans="2:9" x14ac:dyDescent="0.25">
      <c r="B808" s="17" t="s">
        <v>1087</v>
      </c>
      <c r="C808" s="18" t="s">
        <v>289</v>
      </c>
      <c r="D808" s="18" t="s">
        <v>6</v>
      </c>
      <c r="F808" s="18"/>
      <c r="G808" s="18"/>
      <c r="H808" s="18"/>
      <c r="I808" s="18"/>
    </row>
    <row r="809" spans="2:9" x14ac:dyDescent="0.25">
      <c r="B809" s="17" t="s">
        <v>1088</v>
      </c>
      <c r="C809" s="18" t="s">
        <v>290</v>
      </c>
      <c r="D809" s="18" t="s">
        <v>290</v>
      </c>
      <c r="F809" s="18"/>
      <c r="G809" s="18"/>
      <c r="H809" s="18"/>
      <c r="I809" s="18"/>
    </row>
    <row r="810" spans="2:9" x14ac:dyDescent="0.25">
      <c r="B810" s="17" t="s">
        <v>1089</v>
      </c>
      <c r="C810" s="18" t="s">
        <v>291</v>
      </c>
      <c r="D810" s="18" t="s">
        <v>289</v>
      </c>
      <c r="F810" s="18"/>
      <c r="G810" s="18"/>
      <c r="H810" s="18"/>
      <c r="I810" s="18"/>
    </row>
    <row r="811" spans="2:9" x14ac:dyDescent="0.25">
      <c r="B811" s="17" t="s">
        <v>1090</v>
      </c>
      <c r="C811" s="18" t="s">
        <v>6</v>
      </c>
      <c r="D811" s="18" t="s">
        <v>6</v>
      </c>
      <c r="F811" s="18"/>
      <c r="G811" s="18"/>
      <c r="H811" s="18"/>
      <c r="I811" s="18"/>
    </row>
    <row r="812" spans="2:9" x14ac:dyDescent="0.25">
      <c r="B812" s="17" t="s">
        <v>1091</v>
      </c>
      <c r="C812" s="18" t="s">
        <v>290</v>
      </c>
      <c r="D812" s="18" t="s">
        <v>290</v>
      </c>
      <c r="F812" s="18"/>
      <c r="G812" s="18"/>
      <c r="H812" s="18"/>
      <c r="I812" s="18"/>
    </row>
    <row r="813" spans="2:9" x14ac:dyDescent="0.25">
      <c r="B813" s="17" t="s">
        <v>1092</v>
      </c>
      <c r="C813" s="18" t="s">
        <v>6</v>
      </c>
      <c r="D813" s="18" t="s">
        <v>289</v>
      </c>
      <c r="F813" s="18"/>
      <c r="G813" s="18"/>
      <c r="H813" s="18"/>
      <c r="I813" s="18"/>
    </row>
    <row r="814" spans="2:9" x14ac:dyDescent="0.25">
      <c r="B814" s="17" t="s">
        <v>1093</v>
      </c>
      <c r="C814" s="18" t="s">
        <v>291</v>
      </c>
      <c r="D814" s="18" t="s">
        <v>290</v>
      </c>
      <c r="F814" s="18"/>
      <c r="G814" s="18"/>
      <c r="H814" s="18"/>
      <c r="I814" s="18"/>
    </row>
    <row r="815" spans="2:9" x14ac:dyDescent="0.25">
      <c r="B815" s="17" t="s">
        <v>1094</v>
      </c>
      <c r="C815" s="18" t="s">
        <v>291</v>
      </c>
      <c r="D815" s="18" t="s">
        <v>289</v>
      </c>
      <c r="F815" s="18"/>
      <c r="G815" s="18"/>
      <c r="H815" s="18"/>
      <c r="I815" s="18"/>
    </row>
    <row r="816" spans="2:9" x14ac:dyDescent="0.25">
      <c r="B816" s="17" t="s">
        <v>1095</v>
      </c>
      <c r="C816" s="18" t="s">
        <v>291</v>
      </c>
      <c r="D816" s="18" t="s">
        <v>290</v>
      </c>
      <c r="F816" s="18"/>
      <c r="G816" s="18"/>
      <c r="H816" s="18"/>
      <c r="I816" s="18"/>
    </row>
    <row r="817" spans="2:9" x14ac:dyDescent="0.25">
      <c r="B817" s="17" t="s">
        <v>1096</v>
      </c>
      <c r="C817" s="18" t="s">
        <v>290</v>
      </c>
      <c r="D817" s="18" t="s">
        <v>291</v>
      </c>
      <c r="F817" s="18"/>
      <c r="G817" s="18"/>
      <c r="H817" s="18"/>
      <c r="I817" s="18"/>
    </row>
    <row r="818" spans="2:9" x14ac:dyDescent="0.25">
      <c r="B818" s="17" t="s">
        <v>1097</v>
      </c>
      <c r="C818" s="18" t="s">
        <v>289</v>
      </c>
      <c r="D818" s="18" t="s">
        <v>289</v>
      </c>
      <c r="F818" s="18"/>
      <c r="G818" s="18"/>
      <c r="H818" s="18"/>
      <c r="I818" s="18"/>
    </row>
    <row r="819" spans="2:9" x14ac:dyDescent="0.25">
      <c r="B819" s="17" t="s">
        <v>1098</v>
      </c>
      <c r="C819" s="18" t="s">
        <v>289</v>
      </c>
      <c r="D819" s="18" t="s">
        <v>291</v>
      </c>
      <c r="F819" s="18"/>
      <c r="G819" s="18"/>
      <c r="H819" s="18"/>
      <c r="I819" s="18"/>
    </row>
    <row r="820" spans="2:9" x14ac:dyDescent="0.25">
      <c r="B820" s="17" t="s">
        <v>1099</v>
      </c>
      <c r="C820" s="18" t="s">
        <v>291</v>
      </c>
      <c r="D820" s="18" t="s">
        <v>289</v>
      </c>
      <c r="F820" s="18"/>
      <c r="G820" s="18"/>
      <c r="H820" s="18"/>
      <c r="I820" s="18"/>
    </row>
    <row r="821" spans="2:9" x14ac:dyDescent="0.25">
      <c r="B821" s="17" t="s">
        <v>1100</v>
      </c>
      <c r="C821" s="18" t="s">
        <v>291</v>
      </c>
      <c r="D821" s="18" t="s">
        <v>290</v>
      </c>
      <c r="F821" s="18"/>
      <c r="G821" s="18"/>
      <c r="H821" s="18"/>
      <c r="I821" s="18"/>
    </row>
    <row r="822" spans="2:9" x14ac:dyDescent="0.25">
      <c r="B822" s="17" t="s">
        <v>1101</v>
      </c>
      <c r="C822" s="18" t="s">
        <v>290</v>
      </c>
      <c r="D822" s="18" t="s">
        <v>290</v>
      </c>
      <c r="F822" s="18"/>
      <c r="G822" s="18"/>
      <c r="H822" s="18"/>
      <c r="I822" s="18"/>
    </row>
    <row r="823" spans="2:9" x14ac:dyDescent="0.25">
      <c r="B823" s="17" t="s">
        <v>1102</v>
      </c>
      <c r="C823" s="18" t="s">
        <v>291</v>
      </c>
      <c r="D823" s="18" t="s">
        <v>289</v>
      </c>
      <c r="F823" s="18"/>
      <c r="G823" s="18"/>
      <c r="H823" s="18"/>
      <c r="I823" s="18"/>
    </row>
    <row r="824" spans="2:9" x14ac:dyDescent="0.25">
      <c r="B824" s="17" t="s">
        <v>1103</v>
      </c>
      <c r="C824" s="18" t="s">
        <v>291</v>
      </c>
      <c r="D824" s="18" t="s">
        <v>290</v>
      </c>
      <c r="F824" s="18"/>
      <c r="G824" s="18"/>
      <c r="H824" s="18"/>
      <c r="I824" s="18"/>
    </row>
    <row r="825" spans="2:9" x14ac:dyDescent="0.25">
      <c r="B825" s="17" t="s">
        <v>1104</v>
      </c>
      <c r="C825" s="18" t="s">
        <v>291</v>
      </c>
      <c r="D825" s="18" t="s">
        <v>289</v>
      </c>
      <c r="F825" s="18"/>
      <c r="G825" s="18"/>
      <c r="H825" s="18"/>
      <c r="I825" s="18"/>
    </row>
    <row r="826" spans="2:9" x14ac:dyDescent="0.25">
      <c r="B826" s="17" t="s">
        <v>1105</v>
      </c>
      <c r="C826" s="18" t="s">
        <v>290</v>
      </c>
      <c r="D826" s="18" t="s">
        <v>290</v>
      </c>
      <c r="F826" s="18"/>
      <c r="G826" s="18"/>
      <c r="H826" s="18"/>
      <c r="I826" s="18"/>
    </row>
    <row r="827" spans="2:9" x14ac:dyDescent="0.25">
      <c r="B827" s="17" t="s">
        <v>1106</v>
      </c>
      <c r="C827" s="18" t="s">
        <v>289</v>
      </c>
      <c r="D827" s="18" t="s">
        <v>291</v>
      </c>
      <c r="F827" s="18"/>
      <c r="G827" s="18"/>
      <c r="H827" s="18"/>
      <c r="I827" s="18"/>
    </row>
    <row r="828" spans="2:9" x14ac:dyDescent="0.25">
      <c r="B828" s="17" t="s">
        <v>1107</v>
      </c>
      <c r="C828" s="18" t="s">
        <v>290</v>
      </c>
      <c r="D828" s="18" t="s">
        <v>290</v>
      </c>
      <c r="F828" s="18"/>
      <c r="G828" s="18"/>
      <c r="H828" s="18"/>
      <c r="I828" s="18"/>
    </row>
    <row r="829" spans="2:9" x14ac:dyDescent="0.25">
      <c r="B829" s="17" t="s">
        <v>1108</v>
      </c>
      <c r="C829" s="18" t="s">
        <v>289</v>
      </c>
      <c r="D829" s="18" t="s">
        <v>6</v>
      </c>
      <c r="F829" s="18"/>
      <c r="G829" s="18"/>
      <c r="H829" s="18"/>
      <c r="I829" s="18"/>
    </row>
    <row r="830" spans="2:9" x14ac:dyDescent="0.25">
      <c r="B830" s="17" t="s">
        <v>1109</v>
      </c>
      <c r="C830" s="18" t="s">
        <v>290</v>
      </c>
      <c r="D830" s="18" t="s">
        <v>289</v>
      </c>
      <c r="F830" s="18"/>
      <c r="G830" s="18"/>
      <c r="H830" s="18"/>
      <c r="I830" s="18"/>
    </row>
    <row r="831" spans="2:9" x14ac:dyDescent="0.25">
      <c r="B831" s="17" t="s">
        <v>1110</v>
      </c>
      <c r="C831" s="18" t="s">
        <v>291</v>
      </c>
      <c r="D831" s="18" t="s">
        <v>291</v>
      </c>
      <c r="F831" s="18"/>
      <c r="G831" s="18"/>
      <c r="H831" s="18"/>
      <c r="I831" s="18"/>
    </row>
    <row r="832" spans="2:9" x14ac:dyDescent="0.25">
      <c r="B832" s="17" t="s">
        <v>1111</v>
      </c>
      <c r="C832" s="18" t="s">
        <v>6</v>
      </c>
      <c r="D832" s="18" t="s">
        <v>6</v>
      </c>
      <c r="F832" s="18"/>
      <c r="G832" s="18"/>
      <c r="H832" s="18"/>
      <c r="I832" s="18"/>
    </row>
    <row r="833" spans="2:9" x14ac:dyDescent="0.25">
      <c r="B833" s="17" t="s">
        <v>1112</v>
      </c>
      <c r="C833" s="18" t="s">
        <v>6</v>
      </c>
      <c r="D833" s="18" t="s">
        <v>291</v>
      </c>
      <c r="F833" s="18"/>
      <c r="G833" s="18"/>
      <c r="H833" s="18"/>
      <c r="I833" s="18"/>
    </row>
    <row r="834" spans="2:9" x14ac:dyDescent="0.25">
      <c r="B834" s="17" t="s">
        <v>1113</v>
      </c>
      <c r="C834" s="18" t="s">
        <v>290</v>
      </c>
      <c r="D834" s="18" t="s">
        <v>291</v>
      </c>
      <c r="F834" s="18"/>
      <c r="G834" s="18"/>
      <c r="H834" s="18"/>
      <c r="I834" s="18"/>
    </row>
    <row r="835" spans="2:9" x14ac:dyDescent="0.25">
      <c r="B835" s="17" t="s">
        <v>1114</v>
      </c>
      <c r="C835" s="18" t="s">
        <v>289</v>
      </c>
      <c r="D835" s="18" t="s">
        <v>290</v>
      </c>
      <c r="F835" s="18"/>
      <c r="G835" s="18"/>
      <c r="H835" s="18"/>
      <c r="I835" s="18"/>
    </row>
    <row r="836" spans="2:9" x14ac:dyDescent="0.25">
      <c r="B836" s="17" t="s">
        <v>1115</v>
      </c>
      <c r="C836" s="18" t="s">
        <v>291</v>
      </c>
      <c r="D836" s="18" t="s">
        <v>289</v>
      </c>
      <c r="F836" s="18"/>
      <c r="G836" s="18"/>
      <c r="H836" s="18"/>
      <c r="I836" s="18"/>
    </row>
    <row r="837" spans="2:9" x14ac:dyDescent="0.25">
      <c r="B837" s="17" t="s">
        <v>1116</v>
      </c>
      <c r="C837" s="18" t="s">
        <v>291</v>
      </c>
      <c r="D837" s="18" t="s">
        <v>289</v>
      </c>
      <c r="F837" s="18"/>
      <c r="G837" s="18"/>
      <c r="H837" s="18"/>
      <c r="I837" s="18"/>
    </row>
    <row r="838" spans="2:9" x14ac:dyDescent="0.25">
      <c r="B838" s="17" t="s">
        <v>1117</v>
      </c>
      <c r="C838" s="18" t="s">
        <v>289</v>
      </c>
      <c r="D838" s="18" t="s">
        <v>289</v>
      </c>
      <c r="F838" s="18"/>
      <c r="G838" s="18"/>
      <c r="H838" s="18"/>
      <c r="I838" s="18"/>
    </row>
    <row r="839" spans="2:9" x14ac:dyDescent="0.25">
      <c r="B839" s="17" t="s">
        <v>1118</v>
      </c>
      <c r="C839" s="18" t="s">
        <v>289</v>
      </c>
      <c r="D839" s="18" t="s">
        <v>289</v>
      </c>
      <c r="F839" s="18"/>
      <c r="G839" s="18"/>
      <c r="H839" s="18"/>
      <c r="I839" s="18"/>
    </row>
    <row r="840" spans="2:9" x14ac:dyDescent="0.25">
      <c r="B840" s="17" t="s">
        <v>1119</v>
      </c>
      <c r="C840" s="18" t="s">
        <v>291</v>
      </c>
      <c r="D840" s="18" t="s">
        <v>289</v>
      </c>
      <c r="F840" s="18"/>
      <c r="G840" s="18"/>
      <c r="H840" s="18"/>
      <c r="I840" s="18"/>
    </row>
    <row r="841" spans="2:9" x14ac:dyDescent="0.25">
      <c r="B841" s="17" t="s">
        <v>1120</v>
      </c>
      <c r="C841" s="18" t="s">
        <v>6</v>
      </c>
      <c r="D841" s="18" t="s">
        <v>289</v>
      </c>
      <c r="F841" s="18"/>
      <c r="G841" s="18"/>
      <c r="H841" s="18"/>
      <c r="I841" s="18"/>
    </row>
    <row r="842" spans="2:9" x14ac:dyDescent="0.25">
      <c r="B842" s="17" t="s">
        <v>1121</v>
      </c>
      <c r="C842" s="18" t="s">
        <v>289</v>
      </c>
      <c r="D842" s="18" t="s">
        <v>290</v>
      </c>
      <c r="F842" s="18"/>
      <c r="G842" s="18"/>
      <c r="H842" s="18"/>
      <c r="I842" s="18"/>
    </row>
    <row r="843" spans="2:9" x14ac:dyDescent="0.25">
      <c r="B843" s="17" t="s">
        <v>1122</v>
      </c>
      <c r="C843" s="18" t="s">
        <v>290</v>
      </c>
      <c r="D843" s="18" t="s">
        <v>289</v>
      </c>
      <c r="F843" s="18"/>
      <c r="G843" s="18"/>
      <c r="H843" s="18"/>
      <c r="I843" s="18"/>
    </row>
    <row r="844" spans="2:9" x14ac:dyDescent="0.25">
      <c r="B844" s="17" t="s">
        <v>1123</v>
      </c>
      <c r="C844" s="18" t="s">
        <v>289</v>
      </c>
      <c r="D844" s="18" t="s">
        <v>291</v>
      </c>
      <c r="F844" s="18"/>
      <c r="G844" s="18"/>
      <c r="H844" s="18"/>
      <c r="I844" s="18"/>
    </row>
    <row r="845" spans="2:9" x14ac:dyDescent="0.25">
      <c r="B845" s="17" t="s">
        <v>1124</v>
      </c>
      <c r="C845" s="18" t="s">
        <v>289</v>
      </c>
      <c r="D845" s="18" t="s">
        <v>291</v>
      </c>
      <c r="F845" s="18"/>
      <c r="G845" s="18"/>
      <c r="H845" s="18"/>
      <c r="I845" s="18"/>
    </row>
    <row r="846" spans="2:9" x14ac:dyDescent="0.25">
      <c r="B846" s="17" t="s">
        <v>1125</v>
      </c>
      <c r="C846" s="18" t="s">
        <v>290</v>
      </c>
      <c r="D846" s="18" t="s">
        <v>290</v>
      </c>
      <c r="F846" s="18"/>
      <c r="G846" s="18"/>
      <c r="H846" s="18"/>
      <c r="I846" s="18"/>
    </row>
    <row r="847" spans="2:9" x14ac:dyDescent="0.25">
      <c r="B847" s="17" t="s">
        <v>1126</v>
      </c>
      <c r="C847" s="18" t="s">
        <v>6</v>
      </c>
      <c r="D847" s="18" t="s">
        <v>289</v>
      </c>
      <c r="F847" s="18"/>
      <c r="G847" s="18"/>
      <c r="H847" s="18"/>
      <c r="I847" s="18"/>
    </row>
    <row r="848" spans="2:9" x14ac:dyDescent="0.25">
      <c r="B848" s="17" t="s">
        <v>1127</v>
      </c>
      <c r="C848" s="18" t="s">
        <v>290</v>
      </c>
      <c r="D848" s="18" t="s">
        <v>290</v>
      </c>
      <c r="F848" s="18"/>
      <c r="G848" s="18"/>
      <c r="H848" s="18"/>
      <c r="I848" s="18"/>
    </row>
    <row r="849" spans="2:9" x14ac:dyDescent="0.25">
      <c r="B849" s="17" t="s">
        <v>1128</v>
      </c>
      <c r="C849" s="18" t="s">
        <v>289</v>
      </c>
      <c r="D849" s="18" t="s">
        <v>289</v>
      </c>
      <c r="F849" s="18"/>
      <c r="G849" s="18"/>
      <c r="H849" s="18"/>
      <c r="I849" s="18"/>
    </row>
    <row r="850" spans="2:9" x14ac:dyDescent="0.25">
      <c r="B850" s="17" t="s">
        <v>1129</v>
      </c>
      <c r="C850" s="18" t="s">
        <v>291</v>
      </c>
      <c r="D850" s="18" t="s">
        <v>289</v>
      </c>
      <c r="F850" s="18"/>
      <c r="G850" s="18"/>
      <c r="H850" s="18"/>
      <c r="I850" s="18"/>
    </row>
    <row r="851" spans="2:9" x14ac:dyDescent="0.25">
      <c r="B851" s="17" t="s">
        <v>1130</v>
      </c>
      <c r="C851" s="18" t="s">
        <v>289</v>
      </c>
      <c r="D851" s="18" t="s">
        <v>6</v>
      </c>
      <c r="F851" s="18"/>
      <c r="G851" s="18"/>
      <c r="H851" s="18"/>
      <c r="I851" s="18"/>
    </row>
    <row r="852" spans="2:9" x14ac:dyDescent="0.25">
      <c r="B852" s="17" t="s">
        <v>1131</v>
      </c>
      <c r="C852" s="18" t="s">
        <v>291</v>
      </c>
      <c r="D852" s="18" t="s">
        <v>6</v>
      </c>
      <c r="F852" s="18"/>
      <c r="G852" s="18"/>
      <c r="H852" s="18"/>
      <c r="I852" s="18"/>
    </row>
    <row r="853" spans="2:9" x14ac:dyDescent="0.25">
      <c r="B853" s="17" t="s">
        <v>1132</v>
      </c>
      <c r="C853" s="18" t="s">
        <v>291</v>
      </c>
      <c r="D853" s="18" t="s">
        <v>289</v>
      </c>
      <c r="F853" s="18"/>
      <c r="G853" s="18"/>
      <c r="H853" s="18"/>
      <c r="I853" s="18"/>
    </row>
    <row r="854" spans="2:9" x14ac:dyDescent="0.25">
      <c r="B854" s="17" t="s">
        <v>1133</v>
      </c>
      <c r="C854" s="18" t="s">
        <v>289</v>
      </c>
      <c r="D854" s="18" t="s">
        <v>6</v>
      </c>
      <c r="F854" s="18"/>
      <c r="G854" s="18"/>
      <c r="H854" s="18"/>
      <c r="I854" s="18"/>
    </row>
    <row r="855" spans="2:9" x14ac:dyDescent="0.25">
      <c r="B855" s="17" t="s">
        <v>1134</v>
      </c>
      <c r="C855" s="18" t="s">
        <v>289</v>
      </c>
      <c r="D855" s="18" t="s">
        <v>291</v>
      </c>
      <c r="F855" s="18"/>
      <c r="G855" s="18"/>
      <c r="H855" s="18"/>
      <c r="I855" s="18"/>
    </row>
    <row r="856" spans="2:9" x14ac:dyDescent="0.25">
      <c r="B856" s="17" t="s">
        <v>1135</v>
      </c>
      <c r="C856" s="18" t="s">
        <v>290</v>
      </c>
      <c r="D856" s="18" t="s">
        <v>290</v>
      </c>
      <c r="F856" s="18"/>
      <c r="G856" s="18"/>
      <c r="H856" s="18"/>
      <c r="I856" s="18"/>
    </row>
    <row r="857" spans="2:9" x14ac:dyDescent="0.25">
      <c r="B857" s="17" t="s">
        <v>1136</v>
      </c>
      <c r="C857" s="18" t="s">
        <v>289</v>
      </c>
      <c r="D857" s="18" t="s">
        <v>289</v>
      </c>
      <c r="F857" s="18"/>
      <c r="G857" s="18"/>
      <c r="H857" s="18"/>
      <c r="I857" s="18"/>
    </row>
    <row r="858" spans="2:9" x14ac:dyDescent="0.25">
      <c r="B858" s="17" t="s">
        <v>1137</v>
      </c>
      <c r="C858" s="18" t="s">
        <v>289</v>
      </c>
      <c r="D858" s="18" t="s">
        <v>289</v>
      </c>
      <c r="F858" s="18"/>
      <c r="G858" s="18"/>
      <c r="H858" s="18"/>
      <c r="I858" s="18"/>
    </row>
    <row r="859" spans="2:9" x14ac:dyDescent="0.25">
      <c r="B859" s="17" t="s">
        <v>1138</v>
      </c>
      <c r="C859" s="18" t="s">
        <v>290</v>
      </c>
      <c r="D859" s="18" t="s">
        <v>289</v>
      </c>
      <c r="F859" s="18"/>
      <c r="G859" s="18"/>
      <c r="H859" s="18"/>
      <c r="I859" s="18"/>
    </row>
    <row r="860" spans="2:9" x14ac:dyDescent="0.25">
      <c r="B860" s="17" t="s">
        <v>1139</v>
      </c>
      <c r="C860" s="18" t="s">
        <v>291</v>
      </c>
      <c r="D860" s="18" t="s">
        <v>291</v>
      </c>
      <c r="F860" s="18"/>
      <c r="G860" s="18"/>
      <c r="H860" s="18"/>
      <c r="I860" s="18"/>
    </row>
    <row r="861" spans="2:9" x14ac:dyDescent="0.25">
      <c r="B861" s="17" t="s">
        <v>1140</v>
      </c>
      <c r="C861" s="18" t="s">
        <v>6</v>
      </c>
      <c r="D861" s="18" t="s">
        <v>290</v>
      </c>
      <c r="F861" s="18"/>
      <c r="G861" s="18"/>
      <c r="H861" s="18"/>
      <c r="I861" s="18"/>
    </row>
    <row r="862" spans="2:9" x14ac:dyDescent="0.25">
      <c r="B862" s="17" t="s">
        <v>1141</v>
      </c>
      <c r="C862" s="18" t="s">
        <v>291</v>
      </c>
      <c r="D862" s="18" t="s">
        <v>291</v>
      </c>
      <c r="F862" s="18"/>
      <c r="G862" s="18"/>
      <c r="H862" s="18"/>
      <c r="I862" s="18"/>
    </row>
    <row r="863" spans="2:9" x14ac:dyDescent="0.25">
      <c r="B863" s="17" t="s">
        <v>1142</v>
      </c>
      <c r="C863" s="18" t="s">
        <v>6</v>
      </c>
      <c r="D863" s="18" t="s">
        <v>6</v>
      </c>
      <c r="F863" s="18"/>
      <c r="G863" s="18"/>
      <c r="H863" s="18"/>
      <c r="I863" s="18"/>
    </row>
    <row r="864" spans="2:9" x14ac:dyDescent="0.25">
      <c r="B864" s="17" t="s">
        <v>1143</v>
      </c>
      <c r="C864" s="18" t="s">
        <v>289</v>
      </c>
      <c r="D864" s="18" t="s">
        <v>291</v>
      </c>
      <c r="F864" s="18"/>
      <c r="G864" s="18"/>
      <c r="H864" s="18"/>
      <c r="I864" s="18"/>
    </row>
    <row r="865" spans="2:9" x14ac:dyDescent="0.25">
      <c r="B865" s="17" t="s">
        <v>1144</v>
      </c>
      <c r="C865" s="18" t="s">
        <v>290</v>
      </c>
      <c r="D865" s="18" t="s">
        <v>289</v>
      </c>
      <c r="F865" s="18"/>
      <c r="G865" s="18"/>
      <c r="H865" s="18"/>
      <c r="I865" s="18"/>
    </row>
    <row r="866" spans="2:9" x14ac:dyDescent="0.25">
      <c r="B866" s="17" t="s">
        <v>1145</v>
      </c>
      <c r="C866" s="18" t="s">
        <v>291</v>
      </c>
      <c r="D866" s="18" t="s">
        <v>289</v>
      </c>
      <c r="F866" s="18"/>
      <c r="G866" s="18"/>
      <c r="H866" s="18"/>
      <c r="I866" s="18"/>
    </row>
    <row r="867" spans="2:9" x14ac:dyDescent="0.25">
      <c r="B867" s="17" t="s">
        <v>1146</v>
      </c>
      <c r="C867" s="18" t="s">
        <v>289</v>
      </c>
      <c r="D867" s="18" t="s">
        <v>289</v>
      </c>
      <c r="F867" s="18"/>
      <c r="G867" s="18"/>
      <c r="H867" s="18"/>
      <c r="I867" s="18"/>
    </row>
    <row r="868" spans="2:9" x14ac:dyDescent="0.25">
      <c r="B868" s="17" t="s">
        <v>1147</v>
      </c>
      <c r="C868" s="18" t="s">
        <v>290</v>
      </c>
      <c r="D868" s="18" t="s">
        <v>289</v>
      </c>
      <c r="F868" s="18"/>
      <c r="G868" s="18"/>
      <c r="H868" s="18"/>
      <c r="I868" s="18"/>
    </row>
    <row r="869" spans="2:9" x14ac:dyDescent="0.25">
      <c r="B869" s="17" t="s">
        <v>1148</v>
      </c>
      <c r="C869" s="18" t="s">
        <v>291</v>
      </c>
      <c r="D869" s="18" t="s">
        <v>289</v>
      </c>
      <c r="F869" s="18"/>
      <c r="G869" s="18"/>
      <c r="H869" s="18"/>
      <c r="I869" s="18"/>
    </row>
    <row r="870" spans="2:9" x14ac:dyDescent="0.25">
      <c r="B870" s="17" t="s">
        <v>1149</v>
      </c>
      <c r="C870" s="18" t="s">
        <v>290</v>
      </c>
      <c r="D870" s="18" t="s">
        <v>290</v>
      </c>
      <c r="F870" s="18"/>
      <c r="G870" s="18"/>
      <c r="H870" s="18"/>
      <c r="I870" s="18"/>
    </row>
    <row r="871" spans="2:9" x14ac:dyDescent="0.25">
      <c r="B871" s="17" t="s">
        <v>1150</v>
      </c>
      <c r="C871" s="18" t="s">
        <v>289</v>
      </c>
      <c r="D871" s="18" t="s">
        <v>289</v>
      </c>
      <c r="F871" s="18"/>
      <c r="G871" s="18"/>
      <c r="H871" s="18"/>
      <c r="I871" s="18"/>
    </row>
    <row r="872" spans="2:9" x14ac:dyDescent="0.25">
      <c r="B872" s="17" t="s">
        <v>1151</v>
      </c>
      <c r="C872" s="18" t="s">
        <v>290</v>
      </c>
      <c r="D872" s="18" t="s">
        <v>289</v>
      </c>
      <c r="F872" s="18"/>
      <c r="G872" s="18"/>
      <c r="H872" s="18"/>
      <c r="I872" s="18"/>
    </row>
    <row r="873" spans="2:9" x14ac:dyDescent="0.25">
      <c r="B873" s="17" t="s">
        <v>1152</v>
      </c>
      <c r="C873" s="18" t="s">
        <v>6</v>
      </c>
      <c r="D873" s="18" t="s">
        <v>289</v>
      </c>
      <c r="F873" s="18"/>
      <c r="G873" s="18"/>
      <c r="H873" s="18"/>
      <c r="I873" s="18"/>
    </row>
    <row r="874" spans="2:9" x14ac:dyDescent="0.25">
      <c r="B874" s="17" t="s">
        <v>1153</v>
      </c>
      <c r="C874" s="18" t="s">
        <v>290</v>
      </c>
      <c r="D874" s="18" t="s">
        <v>291</v>
      </c>
      <c r="F874" s="18"/>
      <c r="G874" s="18"/>
      <c r="H874" s="18"/>
      <c r="I874" s="18"/>
    </row>
    <row r="875" spans="2:9" x14ac:dyDescent="0.25">
      <c r="B875" s="17" t="s">
        <v>1154</v>
      </c>
      <c r="C875" s="18" t="s">
        <v>6</v>
      </c>
      <c r="D875" s="18" t="s">
        <v>291</v>
      </c>
      <c r="F875" s="18"/>
      <c r="G875" s="18"/>
      <c r="H875" s="18"/>
      <c r="I875" s="18"/>
    </row>
    <row r="876" spans="2:9" x14ac:dyDescent="0.25">
      <c r="B876" s="17" t="s">
        <v>1155</v>
      </c>
      <c r="C876" s="18" t="s">
        <v>290</v>
      </c>
      <c r="D876" s="18" t="s">
        <v>6</v>
      </c>
      <c r="F876" s="18"/>
      <c r="G876" s="18"/>
      <c r="H876" s="18"/>
      <c r="I876" s="18"/>
    </row>
    <row r="877" spans="2:9" x14ac:dyDescent="0.25">
      <c r="B877" s="17" t="s">
        <v>1156</v>
      </c>
      <c r="C877" s="18" t="s">
        <v>289</v>
      </c>
      <c r="D877" s="18" t="s">
        <v>6</v>
      </c>
      <c r="F877" s="18"/>
      <c r="G877" s="18"/>
      <c r="H877" s="18"/>
      <c r="I877" s="18"/>
    </row>
    <row r="878" spans="2:9" x14ac:dyDescent="0.25">
      <c r="B878" s="17" t="s">
        <v>1157</v>
      </c>
      <c r="C878" s="18" t="s">
        <v>290</v>
      </c>
      <c r="D878" s="18" t="s">
        <v>290</v>
      </c>
      <c r="F878" s="18"/>
      <c r="G878" s="18"/>
      <c r="H878" s="18"/>
      <c r="I878" s="18"/>
    </row>
    <row r="879" spans="2:9" x14ac:dyDescent="0.25">
      <c r="B879" s="17" t="s">
        <v>1158</v>
      </c>
      <c r="C879" s="18" t="s">
        <v>290</v>
      </c>
      <c r="D879" s="18" t="s">
        <v>291</v>
      </c>
      <c r="F879" s="18"/>
      <c r="G879" s="18"/>
      <c r="H879" s="18"/>
      <c r="I879" s="18"/>
    </row>
    <row r="880" spans="2:9" x14ac:dyDescent="0.25">
      <c r="B880" s="17" t="s">
        <v>1159</v>
      </c>
      <c r="C880" s="18" t="s">
        <v>291</v>
      </c>
      <c r="D880" s="18" t="s">
        <v>290</v>
      </c>
      <c r="F880" s="18"/>
      <c r="G880" s="18"/>
      <c r="H880" s="18"/>
      <c r="I880" s="18"/>
    </row>
    <row r="881" spans="2:9" x14ac:dyDescent="0.25">
      <c r="B881" s="17" t="s">
        <v>1160</v>
      </c>
      <c r="C881" s="18" t="s">
        <v>289</v>
      </c>
      <c r="D881" s="18" t="s">
        <v>6</v>
      </c>
      <c r="F881" s="18"/>
      <c r="G881" s="18"/>
      <c r="H881" s="18"/>
      <c r="I881" s="18"/>
    </row>
    <row r="882" spans="2:9" x14ac:dyDescent="0.25">
      <c r="B882" s="17" t="s">
        <v>1161</v>
      </c>
      <c r="C882" s="18" t="s">
        <v>289</v>
      </c>
      <c r="D882" s="18" t="s">
        <v>6</v>
      </c>
      <c r="F882" s="18"/>
      <c r="G882" s="18"/>
      <c r="H882" s="18"/>
      <c r="I882" s="18"/>
    </row>
    <row r="883" spans="2:9" x14ac:dyDescent="0.25">
      <c r="B883" s="17" t="s">
        <v>1162</v>
      </c>
      <c r="C883" s="18" t="s">
        <v>291</v>
      </c>
      <c r="D883" s="18" t="s">
        <v>290</v>
      </c>
      <c r="F883" s="18"/>
      <c r="G883" s="18"/>
      <c r="H883" s="18"/>
      <c r="I883" s="18"/>
    </row>
    <row r="884" spans="2:9" x14ac:dyDescent="0.25">
      <c r="B884" s="17" t="s">
        <v>1163</v>
      </c>
      <c r="C884" s="18" t="s">
        <v>291</v>
      </c>
      <c r="D884" s="18" t="s">
        <v>6</v>
      </c>
      <c r="F884" s="18"/>
      <c r="G884" s="18"/>
      <c r="H884" s="18"/>
      <c r="I884" s="18"/>
    </row>
    <row r="885" spans="2:9" x14ac:dyDescent="0.25">
      <c r="B885" s="17" t="s">
        <v>1164</v>
      </c>
      <c r="C885" s="18" t="s">
        <v>6</v>
      </c>
      <c r="D885" s="18" t="s">
        <v>291</v>
      </c>
      <c r="F885" s="18"/>
      <c r="G885" s="18"/>
      <c r="H885" s="18"/>
      <c r="I885" s="18"/>
    </row>
    <row r="886" spans="2:9" x14ac:dyDescent="0.25">
      <c r="B886" s="17" t="s">
        <v>1165</v>
      </c>
      <c r="C886" s="18" t="s">
        <v>290</v>
      </c>
      <c r="D886" s="18" t="s">
        <v>291</v>
      </c>
      <c r="F886" s="18"/>
      <c r="G886" s="18"/>
      <c r="H886" s="18"/>
      <c r="I886" s="18"/>
    </row>
    <row r="887" spans="2:9" x14ac:dyDescent="0.25">
      <c r="B887" s="17" t="s">
        <v>1166</v>
      </c>
      <c r="C887" s="18" t="s">
        <v>289</v>
      </c>
      <c r="D887" s="18" t="s">
        <v>289</v>
      </c>
      <c r="F887" s="18"/>
      <c r="G887" s="18"/>
      <c r="H887" s="18"/>
      <c r="I887" s="18"/>
    </row>
    <row r="888" spans="2:9" x14ac:dyDescent="0.25">
      <c r="B888" s="17" t="s">
        <v>1167</v>
      </c>
      <c r="C888" s="18" t="s">
        <v>6</v>
      </c>
      <c r="D888" s="18" t="s">
        <v>291</v>
      </c>
      <c r="F888" s="18"/>
      <c r="G888" s="18"/>
      <c r="H888" s="18"/>
      <c r="I888" s="18"/>
    </row>
    <row r="889" spans="2:9" x14ac:dyDescent="0.25">
      <c r="B889" s="17" t="s">
        <v>1168</v>
      </c>
      <c r="C889" s="18" t="s">
        <v>290</v>
      </c>
      <c r="D889" s="18" t="s">
        <v>290</v>
      </c>
      <c r="F889" s="18"/>
      <c r="G889" s="18"/>
      <c r="H889" s="18"/>
      <c r="I889" s="18"/>
    </row>
    <row r="890" spans="2:9" x14ac:dyDescent="0.25">
      <c r="B890" s="17" t="s">
        <v>1169</v>
      </c>
      <c r="C890" s="18" t="s">
        <v>289</v>
      </c>
      <c r="D890" s="18" t="s">
        <v>289</v>
      </c>
      <c r="F890" s="18"/>
      <c r="G890" s="18"/>
      <c r="H890" s="18"/>
      <c r="I890" s="18"/>
    </row>
    <row r="891" spans="2:9" x14ac:dyDescent="0.25">
      <c r="B891" s="17" t="s">
        <v>1170</v>
      </c>
      <c r="C891" s="18" t="s">
        <v>290</v>
      </c>
      <c r="D891" s="18" t="s">
        <v>289</v>
      </c>
      <c r="F891" s="18"/>
      <c r="G891" s="18"/>
      <c r="H891" s="18"/>
      <c r="I891" s="18"/>
    </row>
    <row r="892" spans="2:9" x14ac:dyDescent="0.25">
      <c r="B892" s="17" t="s">
        <v>1171</v>
      </c>
      <c r="C892" s="18" t="s">
        <v>289</v>
      </c>
      <c r="D892" s="18" t="s">
        <v>289</v>
      </c>
      <c r="F892" s="18"/>
      <c r="G892" s="18"/>
      <c r="H892" s="18"/>
      <c r="I892" s="18"/>
    </row>
    <row r="893" spans="2:9" x14ac:dyDescent="0.25">
      <c r="B893" s="17" t="s">
        <v>1172</v>
      </c>
      <c r="C893" s="18" t="s">
        <v>290</v>
      </c>
      <c r="D893" s="18" t="s">
        <v>289</v>
      </c>
      <c r="F893" s="18"/>
      <c r="G893" s="18"/>
      <c r="H893" s="18"/>
      <c r="I893" s="18"/>
    </row>
    <row r="894" spans="2:9" x14ac:dyDescent="0.25">
      <c r="B894" s="17" t="s">
        <v>1173</v>
      </c>
      <c r="C894" s="18" t="s">
        <v>291</v>
      </c>
      <c r="D894" s="18" t="s">
        <v>289</v>
      </c>
      <c r="F894" s="18"/>
      <c r="G894" s="18"/>
      <c r="H894" s="18"/>
      <c r="I894" s="18"/>
    </row>
    <row r="895" spans="2:9" x14ac:dyDescent="0.25">
      <c r="B895" s="17" t="s">
        <v>1174</v>
      </c>
      <c r="C895" s="18" t="s">
        <v>289</v>
      </c>
      <c r="D895" s="18" t="s">
        <v>289</v>
      </c>
      <c r="F895" s="18"/>
      <c r="G895" s="18"/>
      <c r="H895" s="18"/>
      <c r="I895" s="18"/>
    </row>
    <row r="896" spans="2:9" x14ac:dyDescent="0.25">
      <c r="B896" s="17" t="s">
        <v>1175</v>
      </c>
      <c r="C896" s="18" t="s">
        <v>291</v>
      </c>
      <c r="D896" s="18" t="s">
        <v>290</v>
      </c>
      <c r="F896" s="18"/>
      <c r="G896" s="18"/>
      <c r="H896" s="18"/>
      <c r="I896" s="18"/>
    </row>
    <row r="897" spans="2:9" x14ac:dyDescent="0.25">
      <c r="B897" s="17" t="s">
        <v>1176</v>
      </c>
      <c r="C897" s="18" t="s">
        <v>289</v>
      </c>
      <c r="D897" s="18" t="s">
        <v>289</v>
      </c>
      <c r="F897" s="18"/>
      <c r="G897" s="18"/>
      <c r="H897" s="18"/>
      <c r="I897" s="18"/>
    </row>
    <row r="898" spans="2:9" x14ac:dyDescent="0.25">
      <c r="B898" s="17" t="s">
        <v>1177</v>
      </c>
      <c r="C898" s="18" t="s">
        <v>290</v>
      </c>
      <c r="D898" s="18" t="s">
        <v>291</v>
      </c>
      <c r="F898" s="18"/>
      <c r="G898" s="18"/>
      <c r="H898" s="18"/>
      <c r="I898" s="18"/>
    </row>
    <row r="899" spans="2:9" x14ac:dyDescent="0.25">
      <c r="B899" s="17" t="s">
        <v>1178</v>
      </c>
      <c r="C899" s="18" t="s">
        <v>290</v>
      </c>
      <c r="D899" s="18" t="s">
        <v>291</v>
      </c>
      <c r="F899" s="18"/>
      <c r="G899" s="18"/>
      <c r="H899" s="18"/>
      <c r="I899" s="18"/>
    </row>
    <row r="900" spans="2:9" x14ac:dyDescent="0.25">
      <c r="B900" s="17" t="s">
        <v>1179</v>
      </c>
      <c r="C900" s="18" t="s">
        <v>289</v>
      </c>
      <c r="D900" s="18" t="s">
        <v>290</v>
      </c>
      <c r="F900" s="18"/>
      <c r="G900" s="18"/>
      <c r="H900" s="18"/>
      <c r="I900" s="18"/>
    </row>
    <row r="901" spans="2:9" x14ac:dyDescent="0.25">
      <c r="B901" s="17" t="s">
        <v>1180</v>
      </c>
      <c r="C901" s="18" t="s">
        <v>290</v>
      </c>
      <c r="D901" s="18" t="s">
        <v>289</v>
      </c>
      <c r="F901" s="18"/>
      <c r="G901" s="18"/>
      <c r="H901" s="18"/>
      <c r="I901" s="18"/>
    </row>
    <row r="902" spans="2:9" x14ac:dyDescent="0.25">
      <c r="B902" s="17" t="s">
        <v>1181</v>
      </c>
      <c r="C902" s="18" t="s">
        <v>289</v>
      </c>
      <c r="D902" s="18" t="s">
        <v>290</v>
      </c>
      <c r="F902" s="18"/>
      <c r="G902" s="18"/>
      <c r="H902" s="18"/>
      <c r="I902" s="18"/>
    </row>
    <row r="903" spans="2:9" x14ac:dyDescent="0.25">
      <c r="B903" s="17" t="s">
        <v>1182</v>
      </c>
      <c r="C903" s="18" t="s">
        <v>290</v>
      </c>
      <c r="D903" s="18" t="s">
        <v>289</v>
      </c>
      <c r="F903" s="18"/>
      <c r="G903" s="18"/>
      <c r="H903" s="18"/>
      <c r="I903" s="18"/>
    </row>
    <row r="904" spans="2:9" x14ac:dyDescent="0.25">
      <c r="B904" s="17" t="s">
        <v>1183</v>
      </c>
      <c r="C904" s="18" t="s">
        <v>291</v>
      </c>
      <c r="D904" s="18" t="s">
        <v>289</v>
      </c>
      <c r="F904" s="18"/>
      <c r="G904" s="18"/>
      <c r="H904" s="18"/>
      <c r="I904" s="18"/>
    </row>
    <row r="905" spans="2:9" x14ac:dyDescent="0.25">
      <c r="B905" s="17" t="s">
        <v>1184</v>
      </c>
      <c r="C905" s="18" t="s">
        <v>290</v>
      </c>
      <c r="D905" s="18" t="s">
        <v>6</v>
      </c>
      <c r="F905" s="18"/>
      <c r="G905" s="18"/>
      <c r="H905" s="18"/>
      <c r="I905" s="18"/>
    </row>
    <row r="906" spans="2:9" x14ac:dyDescent="0.25">
      <c r="B906" s="17" t="s">
        <v>1185</v>
      </c>
      <c r="C906" s="18" t="s">
        <v>6</v>
      </c>
      <c r="D906" s="18" t="s">
        <v>6</v>
      </c>
      <c r="F906" s="18"/>
      <c r="G906" s="18"/>
      <c r="H906" s="18"/>
      <c r="I906" s="18"/>
    </row>
    <row r="907" spans="2:9" x14ac:dyDescent="0.25">
      <c r="B907" s="17" t="s">
        <v>1186</v>
      </c>
      <c r="C907" s="18" t="s">
        <v>289</v>
      </c>
      <c r="D907" s="18" t="s">
        <v>289</v>
      </c>
      <c r="F907" s="18"/>
      <c r="G907" s="18"/>
      <c r="H907" s="18"/>
      <c r="I907" s="18"/>
    </row>
    <row r="908" spans="2:9" x14ac:dyDescent="0.25">
      <c r="B908" s="17" t="s">
        <v>1187</v>
      </c>
      <c r="C908" s="18" t="s">
        <v>291</v>
      </c>
      <c r="D908" s="18" t="s">
        <v>6</v>
      </c>
      <c r="F908" s="18"/>
      <c r="G908" s="18"/>
      <c r="H908" s="18"/>
      <c r="I908" s="18"/>
    </row>
    <row r="909" spans="2:9" x14ac:dyDescent="0.25">
      <c r="B909" s="17" t="s">
        <v>1188</v>
      </c>
      <c r="C909" s="18" t="s">
        <v>6</v>
      </c>
      <c r="D909" s="18" t="s">
        <v>291</v>
      </c>
      <c r="F909" s="18"/>
      <c r="G909" s="18"/>
      <c r="H909" s="18"/>
      <c r="I909" s="18"/>
    </row>
    <row r="910" spans="2:9" x14ac:dyDescent="0.25">
      <c r="B910" s="17" t="s">
        <v>1189</v>
      </c>
      <c r="C910" s="18" t="s">
        <v>291</v>
      </c>
      <c r="D910" s="18" t="s">
        <v>290</v>
      </c>
      <c r="F910" s="18"/>
      <c r="G910" s="18"/>
      <c r="H910" s="18"/>
      <c r="I910" s="18"/>
    </row>
    <row r="911" spans="2:9" x14ac:dyDescent="0.25">
      <c r="B911" s="17" t="s">
        <v>1190</v>
      </c>
      <c r="C911" s="18" t="s">
        <v>289</v>
      </c>
      <c r="D911" s="18" t="s">
        <v>289</v>
      </c>
      <c r="F911" s="18"/>
      <c r="G911" s="18"/>
      <c r="H911" s="18"/>
      <c r="I911" s="18"/>
    </row>
    <row r="912" spans="2:9" x14ac:dyDescent="0.25">
      <c r="B912" s="17" t="s">
        <v>1191</v>
      </c>
      <c r="C912" s="18" t="s">
        <v>291</v>
      </c>
      <c r="D912" s="18" t="s">
        <v>289</v>
      </c>
      <c r="F912" s="18"/>
      <c r="G912" s="18"/>
      <c r="H912" s="18"/>
      <c r="I912" s="18"/>
    </row>
    <row r="913" spans="2:9" x14ac:dyDescent="0.25">
      <c r="B913" s="17" t="s">
        <v>1192</v>
      </c>
      <c r="C913" s="18" t="s">
        <v>291</v>
      </c>
      <c r="D913" s="18" t="s">
        <v>289</v>
      </c>
      <c r="F913" s="18"/>
      <c r="G913" s="18"/>
      <c r="H913" s="18"/>
      <c r="I913" s="18"/>
    </row>
    <row r="914" spans="2:9" x14ac:dyDescent="0.25">
      <c r="B914" s="17" t="s">
        <v>1193</v>
      </c>
      <c r="C914" s="18" t="s">
        <v>289</v>
      </c>
      <c r="D914" s="18" t="s">
        <v>291</v>
      </c>
      <c r="F914" s="18"/>
      <c r="G914" s="18"/>
      <c r="H914" s="18"/>
      <c r="I914" s="18"/>
    </row>
    <row r="915" spans="2:9" x14ac:dyDescent="0.25">
      <c r="B915" s="17" t="s">
        <v>1194</v>
      </c>
      <c r="C915" s="18" t="s">
        <v>289</v>
      </c>
      <c r="D915" s="18" t="s">
        <v>290</v>
      </c>
      <c r="F915" s="18"/>
      <c r="G915" s="18"/>
      <c r="H915" s="18"/>
      <c r="I915" s="18"/>
    </row>
    <row r="916" spans="2:9" x14ac:dyDescent="0.25">
      <c r="B916" s="17" t="s">
        <v>1195</v>
      </c>
      <c r="C916" s="18" t="s">
        <v>6</v>
      </c>
      <c r="D916" s="18" t="s">
        <v>291</v>
      </c>
      <c r="F916" s="18"/>
      <c r="G916" s="18"/>
      <c r="H916" s="18"/>
      <c r="I916" s="18"/>
    </row>
    <row r="917" spans="2:9" x14ac:dyDescent="0.25">
      <c r="B917" s="17" t="s">
        <v>1196</v>
      </c>
      <c r="C917" s="18" t="s">
        <v>290</v>
      </c>
      <c r="D917" s="18" t="s">
        <v>6</v>
      </c>
      <c r="F917" s="18"/>
      <c r="G917" s="18"/>
      <c r="H917" s="18"/>
      <c r="I917" s="18"/>
    </row>
    <row r="918" spans="2:9" x14ac:dyDescent="0.25">
      <c r="B918" s="17" t="s">
        <v>1197</v>
      </c>
      <c r="C918" s="18" t="s">
        <v>6</v>
      </c>
      <c r="D918" s="18" t="s">
        <v>291</v>
      </c>
      <c r="F918" s="18"/>
      <c r="G918" s="18"/>
      <c r="H918" s="18"/>
      <c r="I918" s="18"/>
    </row>
    <row r="919" spans="2:9" x14ac:dyDescent="0.25">
      <c r="B919" s="17" t="s">
        <v>1198</v>
      </c>
      <c r="C919" s="18" t="s">
        <v>289</v>
      </c>
      <c r="D919" s="18" t="s">
        <v>289</v>
      </c>
      <c r="F919" s="18"/>
      <c r="G919" s="18"/>
      <c r="H919" s="18"/>
      <c r="I919" s="18"/>
    </row>
    <row r="920" spans="2:9" x14ac:dyDescent="0.25">
      <c r="B920" s="17" t="s">
        <v>1199</v>
      </c>
      <c r="C920" s="18" t="s">
        <v>289</v>
      </c>
      <c r="D920" s="18" t="s">
        <v>289</v>
      </c>
      <c r="F920" s="18"/>
      <c r="G920" s="18"/>
      <c r="H920" s="18"/>
      <c r="I920" s="18"/>
    </row>
    <row r="921" spans="2:9" x14ac:dyDescent="0.25">
      <c r="B921" s="17" t="s">
        <v>1200</v>
      </c>
      <c r="C921" s="18" t="s">
        <v>291</v>
      </c>
      <c r="D921" s="18" t="s">
        <v>289</v>
      </c>
      <c r="F921" s="18"/>
      <c r="G921" s="18"/>
      <c r="H921" s="18"/>
      <c r="I921" s="18"/>
    </row>
    <row r="922" spans="2:9" x14ac:dyDescent="0.25">
      <c r="B922" s="17" t="s">
        <v>1201</v>
      </c>
      <c r="C922" s="18" t="s">
        <v>290</v>
      </c>
      <c r="D922" s="18" t="s">
        <v>289</v>
      </c>
      <c r="F922" s="18"/>
      <c r="G922" s="18"/>
      <c r="H922" s="18"/>
      <c r="I922" s="18"/>
    </row>
    <row r="923" spans="2:9" x14ac:dyDescent="0.25">
      <c r="B923" s="17" t="s">
        <v>1202</v>
      </c>
      <c r="C923" s="18" t="s">
        <v>291</v>
      </c>
      <c r="D923" s="18" t="s">
        <v>289</v>
      </c>
      <c r="F923" s="18"/>
      <c r="G923" s="18"/>
      <c r="H923" s="18"/>
      <c r="I923" s="18"/>
    </row>
    <row r="924" spans="2:9" x14ac:dyDescent="0.25">
      <c r="B924" s="17" t="s">
        <v>1203</v>
      </c>
      <c r="C924" s="18" t="s">
        <v>291</v>
      </c>
      <c r="D924" s="18" t="s">
        <v>290</v>
      </c>
      <c r="F924" s="18"/>
      <c r="G924" s="18"/>
      <c r="H924" s="18"/>
      <c r="I924" s="18"/>
    </row>
    <row r="925" spans="2:9" x14ac:dyDescent="0.25">
      <c r="B925" s="17" t="s">
        <v>1204</v>
      </c>
      <c r="C925" s="18" t="s">
        <v>290</v>
      </c>
      <c r="D925" s="18" t="s">
        <v>289</v>
      </c>
      <c r="F925" s="18"/>
      <c r="G925" s="18"/>
      <c r="H925" s="18"/>
      <c r="I925" s="18"/>
    </row>
    <row r="926" spans="2:9" x14ac:dyDescent="0.25">
      <c r="B926" s="17" t="s">
        <v>1205</v>
      </c>
      <c r="C926" s="18" t="s">
        <v>289</v>
      </c>
      <c r="D926" s="18" t="s">
        <v>289</v>
      </c>
      <c r="F926" s="18"/>
      <c r="G926" s="18"/>
      <c r="H926" s="18"/>
      <c r="I926" s="18"/>
    </row>
    <row r="927" spans="2:9" x14ac:dyDescent="0.25">
      <c r="B927" s="17" t="s">
        <v>1206</v>
      </c>
      <c r="C927" s="18" t="s">
        <v>289</v>
      </c>
      <c r="D927" s="18" t="s">
        <v>289</v>
      </c>
      <c r="F927" s="18"/>
      <c r="G927" s="18"/>
      <c r="H927" s="18"/>
      <c r="I927" s="18"/>
    </row>
    <row r="928" spans="2:9" x14ac:dyDescent="0.25">
      <c r="B928" s="17" t="s">
        <v>1207</v>
      </c>
      <c r="C928" s="18" t="s">
        <v>290</v>
      </c>
      <c r="D928" s="18" t="s">
        <v>291</v>
      </c>
      <c r="F928" s="18"/>
      <c r="G928" s="18"/>
      <c r="H928" s="18"/>
      <c r="I928" s="18"/>
    </row>
    <row r="929" spans="2:9" x14ac:dyDescent="0.25">
      <c r="B929" s="17" t="s">
        <v>1208</v>
      </c>
      <c r="C929" s="18" t="s">
        <v>291</v>
      </c>
      <c r="D929" s="18" t="s">
        <v>291</v>
      </c>
      <c r="F929" s="18"/>
      <c r="G929" s="18"/>
      <c r="H929" s="18"/>
      <c r="I929" s="18"/>
    </row>
    <row r="930" spans="2:9" x14ac:dyDescent="0.25">
      <c r="B930" s="17" t="s">
        <v>1209</v>
      </c>
      <c r="C930" s="18" t="s">
        <v>6</v>
      </c>
      <c r="D930" s="18" t="s">
        <v>6</v>
      </c>
      <c r="F930" s="18"/>
      <c r="G930" s="18"/>
      <c r="H930" s="18"/>
      <c r="I930" s="18"/>
    </row>
    <row r="931" spans="2:9" x14ac:dyDescent="0.25">
      <c r="B931" s="17" t="s">
        <v>1210</v>
      </c>
      <c r="C931" s="18" t="s">
        <v>290</v>
      </c>
      <c r="D931" s="18" t="s">
        <v>6</v>
      </c>
      <c r="F931" s="18"/>
      <c r="G931" s="18"/>
      <c r="H931" s="18"/>
      <c r="I931" s="18"/>
    </row>
    <row r="932" spans="2:9" x14ac:dyDescent="0.25">
      <c r="B932" s="17" t="s">
        <v>1211</v>
      </c>
      <c r="C932" s="18" t="s">
        <v>289</v>
      </c>
      <c r="D932" s="18" t="s">
        <v>290</v>
      </c>
      <c r="F932" s="18"/>
      <c r="G932" s="18"/>
      <c r="H932" s="18"/>
      <c r="I932" s="18"/>
    </row>
    <row r="933" spans="2:9" x14ac:dyDescent="0.25">
      <c r="B933" s="17" t="s">
        <v>1212</v>
      </c>
      <c r="C933" s="18" t="s">
        <v>290</v>
      </c>
      <c r="D933" s="18" t="s">
        <v>6</v>
      </c>
      <c r="F933" s="18"/>
      <c r="G933" s="18"/>
      <c r="H933" s="18"/>
      <c r="I933" s="18"/>
    </row>
    <row r="934" spans="2:9" x14ac:dyDescent="0.25">
      <c r="B934" s="17" t="s">
        <v>1213</v>
      </c>
      <c r="C934" s="18" t="s">
        <v>289</v>
      </c>
      <c r="D934" s="18" t="s">
        <v>6</v>
      </c>
      <c r="F934" s="18"/>
      <c r="G934" s="18"/>
      <c r="H934" s="18"/>
      <c r="I934" s="18"/>
    </row>
    <row r="935" spans="2:9" x14ac:dyDescent="0.25">
      <c r="B935" s="17" t="s">
        <v>1214</v>
      </c>
      <c r="C935" s="18" t="s">
        <v>289</v>
      </c>
      <c r="D935" s="18" t="s">
        <v>290</v>
      </c>
      <c r="F935" s="18"/>
      <c r="G935" s="18"/>
      <c r="H935" s="18"/>
      <c r="I935" s="18"/>
    </row>
    <row r="936" spans="2:9" x14ac:dyDescent="0.25">
      <c r="B936" s="17" t="s">
        <v>1215</v>
      </c>
      <c r="C936" s="18" t="s">
        <v>289</v>
      </c>
      <c r="D936" s="18" t="s">
        <v>289</v>
      </c>
      <c r="F936" s="18"/>
      <c r="G936" s="18"/>
      <c r="H936" s="18"/>
      <c r="I936" s="18"/>
    </row>
    <row r="937" spans="2:9" x14ac:dyDescent="0.25">
      <c r="B937" s="17" t="s">
        <v>1216</v>
      </c>
      <c r="C937" s="18" t="s">
        <v>290</v>
      </c>
      <c r="D937" s="18" t="s">
        <v>291</v>
      </c>
      <c r="F937" s="18"/>
      <c r="G937" s="18"/>
      <c r="H937" s="18"/>
      <c r="I937" s="18"/>
    </row>
    <row r="938" spans="2:9" x14ac:dyDescent="0.25">
      <c r="B938" s="17" t="s">
        <v>1217</v>
      </c>
      <c r="C938" s="18" t="s">
        <v>290</v>
      </c>
      <c r="D938" s="18" t="s">
        <v>290</v>
      </c>
      <c r="F938" s="18"/>
      <c r="G938" s="18"/>
      <c r="H938" s="18"/>
      <c r="I938" s="18"/>
    </row>
    <row r="939" spans="2:9" x14ac:dyDescent="0.25">
      <c r="B939" s="17" t="s">
        <v>1218</v>
      </c>
      <c r="C939" s="18" t="s">
        <v>290</v>
      </c>
      <c r="D939" s="18" t="s">
        <v>289</v>
      </c>
      <c r="F939" s="18"/>
      <c r="G939" s="18"/>
      <c r="H939" s="18"/>
      <c r="I939" s="18"/>
    </row>
    <row r="940" spans="2:9" x14ac:dyDescent="0.25">
      <c r="B940" s="17" t="s">
        <v>1219</v>
      </c>
      <c r="C940" s="18" t="s">
        <v>291</v>
      </c>
      <c r="D940" s="18" t="s">
        <v>291</v>
      </c>
      <c r="F940" s="18"/>
      <c r="G940" s="18"/>
      <c r="H940" s="18"/>
      <c r="I940" s="18"/>
    </row>
    <row r="941" spans="2:9" x14ac:dyDescent="0.25">
      <c r="B941" s="17" t="s">
        <v>1220</v>
      </c>
      <c r="C941" s="18" t="s">
        <v>290</v>
      </c>
      <c r="D941" s="18" t="s">
        <v>291</v>
      </c>
      <c r="F941" s="18"/>
      <c r="G941" s="18"/>
      <c r="H941" s="18"/>
      <c r="I941" s="18"/>
    </row>
    <row r="942" spans="2:9" x14ac:dyDescent="0.25">
      <c r="B942" s="17" t="s">
        <v>1221</v>
      </c>
      <c r="C942" s="18" t="s">
        <v>6</v>
      </c>
      <c r="D942" s="18" t="s">
        <v>289</v>
      </c>
      <c r="F942" s="18"/>
      <c r="G942" s="18"/>
      <c r="H942" s="18"/>
      <c r="I942" s="18"/>
    </row>
    <row r="943" spans="2:9" x14ac:dyDescent="0.25">
      <c r="B943" s="17" t="s">
        <v>1222</v>
      </c>
      <c r="C943" s="18" t="s">
        <v>290</v>
      </c>
      <c r="D943" s="18" t="s">
        <v>289</v>
      </c>
      <c r="F943" s="18"/>
      <c r="G943" s="18"/>
      <c r="H943" s="18"/>
      <c r="I943" s="18"/>
    </row>
    <row r="944" spans="2:9" x14ac:dyDescent="0.25">
      <c r="B944" s="17" t="s">
        <v>1223</v>
      </c>
      <c r="C944" s="18" t="s">
        <v>290</v>
      </c>
      <c r="D944" s="18" t="s">
        <v>6</v>
      </c>
      <c r="F944" s="18"/>
      <c r="G944" s="18"/>
      <c r="H944" s="18"/>
      <c r="I944" s="18"/>
    </row>
    <row r="945" spans="2:9" x14ac:dyDescent="0.25">
      <c r="B945" s="17" t="s">
        <v>1224</v>
      </c>
      <c r="C945" s="18" t="s">
        <v>289</v>
      </c>
      <c r="D945" s="18" t="s">
        <v>290</v>
      </c>
      <c r="F945" s="18"/>
      <c r="G945" s="18"/>
      <c r="H945" s="18"/>
      <c r="I945" s="18"/>
    </row>
    <row r="946" spans="2:9" x14ac:dyDescent="0.25">
      <c r="B946" s="17" t="s">
        <v>1225</v>
      </c>
      <c r="C946" s="18" t="s">
        <v>290</v>
      </c>
      <c r="D946" s="18" t="s">
        <v>6</v>
      </c>
      <c r="F946" s="18"/>
      <c r="G946" s="18"/>
      <c r="H946" s="18"/>
      <c r="I946" s="18"/>
    </row>
    <row r="947" spans="2:9" x14ac:dyDescent="0.25">
      <c r="B947" s="17" t="s">
        <v>1226</v>
      </c>
      <c r="C947" s="18" t="s">
        <v>289</v>
      </c>
      <c r="D947" s="18" t="s">
        <v>289</v>
      </c>
      <c r="F947" s="18"/>
      <c r="G947" s="18"/>
      <c r="H947" s="18"/>
      <c r="I947" s="18"/>
    </row>
    <row r="948" spans="2:9" x14ac:dyDescent="0.25">
      <c r="B948" s="17" t="s">
        <v>1227</v>
      </c>
      <c r="C948" s="18" t="s">
        <v>289</v>
      </c>
      <c r="D948" s="18" t="s">
        <v>289</v>
      </c>
      <c r="F948" s="18"/>
      <c r="G948" s="18"/>
      <c r="H948" s="18"/>
      <c r="I948" s="18"/>
    </row>
    <row r="949" spans="2:9" x14ac:dyDescent="0.25">
      <c r="B949" s="17" t="s">
        <v>1228</v>
      </c>
      <c r="C949" s="18" t="s">
        <v>290</v>
      </c>
      <c r="D949" s="18" t="s">
        <v>291</v>
      </c>
      <c r="F949" s="18"/>
      <c r="G949" s="18"/>
      <c r="H949" s="18"/>
      <c r="I949" s="18"/>
    </row>
    <row r="950" spans="2:9" x14ac:dyDescent="0.25">
      <c r="B950" s="17" t="s">
        <v>1229</v>
      </c>
      <c r="C950" s="18" t="s">
        <v>290</v>
      </c>
      <c r="D950" s="18" t="s">
        <v>290</v>
      </c>
      <c r="F950" s="18"/>
      <c r="G950" s="18"/>
      <c r="H950" s="18"/>
      <c r="I950" s="18"/>
    </row>
    <row r="951" spans="2:9" x14ac:dyDescent="0.25">
      <c r="B951" s="17" t="s">
        <v>1230</v>
      </c>
      <c r="C951" s="18" t="s">
        <v>6</v>
      </c>
      <c r="D951" s="18" t="s">
        <v>291</v>
      </c>
      <c r="F951" s="18"/>
      <c r="G951" s="18"/>
      <c r="H951" s="18"/>
      <c r="I951" s="18"/>
    </row>
    <row r="952" spans="2:9" x14ac:dyDescent="0.25">
      <c r="B952" s="17" t="s">
        <v>1231</v>
      </c>
      <c r="C952" s="18" t="s">
        <v>290</v>
      </c>
      <c r="D952" s="18" t="s">
        <v>291</v>
      </c>
      <c r="F952" s="18"/>
      <c r="G952" s="18"/>
      <c r="H952" s="18"/>
      <c r="I952" s="18"/>
    </row>
    <row r="953" spans="2:9" x14ac:dyDescent="0.25">
      <c r="B953" s="17" t="s">
        <v>1232</v>
      </c>
      <c r="C953" s="18" t="s">
        <v>290</v>
      </c>
      <c r="D953" s="18" t="s">
        <v>290</v>
      </c>
      <c r="F953" s="18"/>
      <c r="G953" s="18"/>
      <c r="H953" s="18"/>
      <c r="I953" s="18"/>
    </row>
    <row r="954" spans="2:9" x14ac:dyDescent="0.25">
      <c r="B954" s="17" t="s">
        <v>1233</v>
      </c>
      <c r="C954" s="18" t="s">
        <v>291</v>
      </c>
      <c r="D954" s="18" t="s">
        <v>289</v>
      </c>
      <c r="F954" s="18"/>
      <c r="G954" s="18"/>
      <c r="H954" s="18"/>
      <c r="I954" s="18"/>
    </row>
    <row r="955" spans="2:9" x14ac:dyDescent="0.25">
      <c r="B955" s="17" t="s">
        <v>1234</v>
      </c>
      <c r="C955" s="18" t="s">
        <v>291</v>
      </c>
      <c r="D955" s="18" t="s">
        <v>289</v>
      </c>
      <c r="F955" s="18"/>
      <c r="G955" s="18"/>
      <c r="H955" s="18"/>
      <c r="I955" s="18"/>
    </row>
    <row r="956" spans="2:9" x14ac:dyDescent="0.25">
      <c r="B956" s="17" t="s">
        <v>1235</v>
      </c>
      <c r="C956" s="18" t="s">
        <v>6</v>
      </c>
      <c r="D956" s="18" t="s">
        <v>290</v>
      </c>
      <c r="F956" s="18"/>
      <c r="G956" s="18"/>
      <c r="H956" s="18"/>
      <c r="I956" s="18"/>
    </row>
    <row r="957" spans="2:9" x14ac:dyDescent="0.25">
      <c r="B957" s="17" t="s">
        <v>1236</v>
      </c>
      <c r="C957" s="18" t="s">
        <v>290</v>
      </c>
      <c r="D957" s="18" t="s">
        <v>291</v>
      </c>
      <c r="F957" s="18"/>
      <c r="G957" s="18"/>
      <c r="H957" s="18"/>
      <c r="I957" s="18"/>
    </row>
    <row r="958" spans="2:9" x14ac:dyDescent="0.25">
      <c r="B958" s="17" t="s">
        <v>1237</v>
      </c>
      <c r="C958" s="18" t="s">
        <v>289</v>
      </c>
      <c r="D958" s="18" t="s">
        <v>6</v>
      </c>
      <c r="F958" s="18"/>
      <c r="G958" s="18"/>
      <c r="H958" s="18"/>
      <c r="I958" s="18"/>
    </row>
    <row r="959" spans="2:9" x14ac:dyDescent="0.25">
      <c r="B959" s="17" t="s">
        <v>1238</v>
      </c>
      <c r="C959" s="18" t="s">
        <v>6</v>
      </c>
      <c r="D959" s="18" t="s">
        <v>290</v>
      </c>
      <c r="F959" s="18"/>
      <c r="G959" s="18"/>
      <c r="H959" s="18"/>
      <c r="I959" s="18"/>
    </row>
    <row r="960" spans="2:9" x14ac:dyDescent="0.25">
      <c r="B960" s="17" t="s">
        <v>1239</v>
      </c>
      <c r="C960" s="18" t="s">
        <v>290</v>
      </c>
      <c r="D960" s="18" t="s">
        <v>289</v>
      </c>
      <c r="F960" s="18"/>
      <c r="G960" s="18"/>
      <c r="H960" s="18"/>
      <c r="I960" s="18"/>
    </row>
    <row r="961" spans="2:9" x14ac:dyDescent="0.25">
      <c r="B961" s="17" t="s">
        <v>1240</v>
      </c>
      <c r="C961" s="18" t="s">
        <v>290</v>
      </c>
      <c r="D961" s="18" t="s">
        <v>290</v>
      </c>
      <c r="F961" s="18"/>
      <c r="G961" s="18"/>
      <c r="H961" s="18"/>
      <c r="I961" s="18"/>
    </row>
    <row r="962" spans="2:9" x14ac:dyDescent="0.25">
      <c r="B962" s="17" t="s">
        <v>1241</v>
      </c>
      <c r="C962" s="18" t="s">
        <v>6</v>
      </c>
      <c r="D962" s="18" t="s">
        <v>289</v>
      </c>
      <c r="F962" s="18"/>
      <c r="G962" s="18"/>
      <c r="H962" s="18"/>
      <c r="I962" s="18"/>
    </row>
    <row r="963" spans="2:9" x14ac:dyDescent="0.25">
      <c r="B963" s="17" t="s">
        <v>1242</v>
      </c>
      <c r="C963" s="18" t="s">
        <v>291</v>
      </c>
      <c r="D963" s="18" t="s">
        <v>289</v>
      </c>
      <c r="F963" s="18"/>
      <c r="G963" s="18"/>
      <c r="H963" s="18"/>
      <c r="I963" s="18"/>
    </row>
    <row r="964" spans="2:9" x14ac:dyDescent="0.25">
      <c r="B964" s="17" t="s">
        <v>1243</v>
      </c>
      <c r="C964" s="18" t="s">
        <v>290</v>
      </c>
      <c r="D964" s="18" t="s">
        <v>289</v>
      </c>
      <c r="F964" s="18"/>
      <c r="G964" s="18"/>
      <c r="H964" s="18"/>
      <c r="I964" s="18"/>
    </row>
    <row r="965" spans="2:9" x14ac:dyDescent="0.25">
      <c r="B965" s="17" t="s">
        <v>1244</v>
      </c>
      <c r="C965" s="18" t="s">
        <v>289</v>
      </c>
      <c r="D965" s="18" t="s">
        <v>290</v>
      </c>
      <c r="F965" s="18"/>
      <c r="G965" s="18"/>
      <c r="H965" s="18"/>
      <c r="I965" s="18"/>
    </row>
    <row r="966" spans="2:9" x14ac:dyDescent="0.25">
      <c r="B966" s="17" t="s">
        <v>1245</v>
      </c>
      <c r="C966" s="18" t="s">
        <v>291</v>
      </c>
      <c r="D966" s="18" t="s">
        <v>290</v>
      </c>
      <c r="F966" s="18"/>
      <c r="G966" s="18"/>
      <c r="H966" s="18"/>
      <c r="I966" s="18"/>
    </row>
    <row r="967" spans="2:9" x14ac:dyDescent="0.25">
      <c r="B967" s="17" t="s">
        <v>1246</v>
      </c>
      <c r="C967" s="18" t="s">
        <v>289</v>
      </c>
      <c r="D967" s="18" t="s">
        <v>290</v>
      </c>
      <c r="F967" s="18"/>
      <c r="G967" s="18"/>
      <c r="H967" s="18"/>
      <c r="I967" s="18"/>
    </row>
    <row r="968" spans="2:9" x14ac:dyDescent="0.25">
      <c r="B968" s="17" t="s">
        <v>1247</v>
      </c>
      <c r="C968" s="18" t="s">
        <v>291</v>
      </c>
      <c r="D968" s="18" t="s">
        <v>291</v>
      </c>
      <c r="F968" s="18"/>
      <c r="G968" s="18"/>
      <c r="H968" s="18"/>
      <c r="I968" s="18"/>
    </row>
    <row r="969" spans="2:9" x14ac:dyDescent="0.25">
      <c r="B969" s="17" t="s">
        <v>1248</v>
      </c>
      <c r="C969" s="18" t="s">
        <v>290</v>
      </c>
      <c r="D969" s="18" t="s">
        <v>290</v>
      </c>
      <c r="F969" s="18"/>
      <c r="G969" s="18"/>
      <c r="H969" s="18"/>
      <c r="I969" s="18"/>
    </row>
    <row r="970" spans="2:9" x14ac:dyDescent="0.25">
      <c r="B970" s="17" t="s">
        <v>1249</v>
      </c>
      <c r="C970" s="18" t="s">
        <v>291</v>
      </c>
      <c r="D970" s="18" t="s">
        <v>6</v>
      </c>
      <c r="F970" s="18"/>
      <c r="G970" s="18"/>
      <c r="H970" s="18"/>
      <c r="I970" s="18"/>
    </row>
    <row r="971" spans="2:9" x14ac:dyDescent="0.25">
      <c r="B971" s="17" t="s">
        <v>1250</v>
      </c>
      <c r="C971" s="18" t="s">
        <v>290</v>
      </c>
      <c r="D971" s="18" t="s">
        <v>290</v>
      </c>
      <c r="F971" s="18"/>
      <c r="G971" s="18"/>
      <c r="H971" s="18"/>
      <c r="I971" s="18"/>
    </row>
    <row r="972" spans="2:9" x14ac:dyDescent="0.25">
      <c r="B972" s="17" t="s">
        <v>1251</v>
      </c>
      <c r="C972" s="18" t="s">
        <v>291</v>
      </c>
      <c r="D972" s="18" t="s">
        <v>290</v>
      </c>
      <c r="F972" s="18"/>
      <c r="G972" s="18"/>
      <c r="H972" s="18"/>
      <c r="I972" s="18"/>
    </row>
    <row r="973" spans="2:9" x14ac:dyDescent="0.25">
      <c r="B973" s="17" t="s">
        <v>1252</v>
      </c>
      <c r="C973" s="18" t="s">
        <v>290</v>
      </c>
      <c r="D973" s="18" t="s">
        <v>289</v>
      </c>
      <c r="F973" s="18"/>
      <c r="G973" s="18"/>
      <c r="H973" s="18"/>
      <c r="I973" s="18"/>
    </row>
    <row r="974" spans="2:9" x14ac:dyDescent="0.25">
      <c r="B974" s="17" t="s">
        <v>1253</v>
      </c>
      <c r="C974" s="18" t="s">
        <v>291</v>
      </c>
      <c r="D974" s="18" t="s">
        <v>290</v>
      </c>
      <c r="F974" s="18"/>
      <c r="G974" s="18"/>
      <c r="H974" s="18"/>
      <c r="I974" s="18"/>
    </row>
    <row r="975" spans="2:9" x14ac:dyDescent="0.25">
      <c r="B975" s="17" t="s">
        <v>1254</v>
      </c>
      <c r="C975" s="18" t="s">
        <v>289</v>
      </c>
      <c r="D975" s="18" t="s">
        <v>289</v>
      </c>
      <c r="F975" s="18"/>
      <c r="G975" s="18"/>
      <c r="H975" s="18"/>
      <c r="I975" s="18"/>
    </row>
    <row r="976" spans="2:9" x14ac:dyDescent="0.25">
      <c r="B976" s="17" t="s">
        <v>1255</v>
      </c>
      <c r="C976" s="18" t="s">
        <v>291</v>
      </c>
      <c r="D976" s="18" t="s">
        <v>289</v>
      </c>
      <c r="F976" s="18"/>
      <c r="G976" s="18"/>
      <c r="H976" s="18"/>
      <c r="I976" s="18"/>
    </row>
    <row r="977" spans="2:9" x14ac:dyDescent="0.25">
      <c r="B977" s="17" t="s">
        <v>1256</v>
      </c>
      <c r="C977" s="18" t="s">
        <v>6</v>
      </c>
      <c r="D977" s="18" t="s">
        <v>290</v>
      </c>
      <c r="F977" s="18"/>
      <c r="G977" s="18"/>
      <c r="H977" s="18"/>
      <c r="I977" s="18"/>
    </row>
    <row r="978" spans="2:9" x14ac:dyDescent="0.25">
      <c r="B978" s="17" t="s">
        <v>1257</v>
      </c>
      <c r="C978" s="18" t="s">
        <v>290</v>
      </c>
      <c r="D978" s="18" t="s">
        <v>290</v>
      </c>
      <c r="F978" s="18"/>
      <c r="G978" s="18"/>
      <c r="H978" s="18"/>
      <c r="I978" s="18"/>
    </row>
    <row r="979" spans="2:9" x14ac:dyDescent="0.25">
      <c r="B979" s="17" t="s">
        <v>1258</v>
      </c>
      <c r="C979" s="18" t="s">
        <v>291</v>
      </c>
      <c r="D979" s="18" t="s">
        <v>6</v>
      </c>
      <c r="F979" s="18"/>
      <c r="G979" s="18"/>
      <c r="H979" s="18"/>
      <c r="I979" s="18"/>
    </row>
    <row r="980" spans="2:9" x14ac:dyDescent="0.25">
      <c r="B980" s="17" t="s">
        <v>1259</v>
      </c>
      <c r="C980" s="18" t="s">
        <v>289</v>
      </c>
      <c r="D980" s="18" t="s">
        <v>290</v>
      </c>
      <c r="F980" s="18"/>
      <c r="G980" s="18"/>
      <c r="H980" s="18"/>
      <c r="I980" s="18"/>
    </row>
    <row r="981" spans="2:9" x14ac:dyDescent="0.25">
      <c r="B981" s="17" t="s">
        <v>1260</v>
      </c>
      <c r="C981" s="18" t="s">
        <v>290</v>
      </c>
      <c r="D981" s="18" t="s">
        <v>290</v>
      </c>
      <c r="F981" s="18"/>
      <c r="G981" s="18"/>
      <c r="H981" s="18"/>
      <c r="I981" s="18"/>
    </row>
    <row r="982" spans="2:9" x14ac:dyDescent="0.25">
      <c r="B982" s="17" t="s">
        <v>1261</v>
      </c>
      <c r="C982" s="18" t="s">
        <v>291</v>
      </c>
      <c r="D982" s="18" t="s">
        <v>291</v>
      </c>
      <c r="F982" s="18"/>
      <c r="G982" s="18"/>
      <c r="H982" s="18"/>
      <c r="I982" s="18"/>
    </row>
    <row r="983" spans="2:9" x14ac:dyDescent="0.25">
      <c r="B983" s="17" t="s">
        <v>1262</v>
      </c>
      <c r="C983" s="18" t="s">
        <v>6</v>
      </c>
      <c r="D983" s="18" t="s">
        <v>291</v>
      </c>
      <c r="F983" s="18"/>
      <c r="G983" s="18"/>
      <c r="H983" s="18"/>
      <c r="I983" s="18"/>
    </row>
    <row r="984" spans="2:9" x14ac:dyDescent="0.25">
      <c r="B984" s="17" t="s">
        <v>1263</v>
      </c>
      <c r="C984" s="18" t="s">
        <v>290</v>
      </c>
      <c r="D984" s="18" t="s">
        <v>6</v>
      </c>
      <c r="F984" s="18"/>
      <c r="G984" s="18"/>
      <c r="H984" s="18"/>
      <c r="I984" s="18"/>
    </row>
    <row r="985" spans="2:9" x14ac:dyDescent="0.25">
      <c r="B985" s="17" t="s">
        <v>1264</v>
      </c>
      <c r="C985" s="18" t="s">
        <v>6</v>
      </c>
      <c r="D985" s="18" t="s">
        <v>290</v>
      </c>
      <c r="F985" s="18"/>
      <c r="G985" s="18"/>
      <c r="H985" s="18"/>
      <c r="I985" s="18"/>
    </row>
    <row r="986" spans="2:9" x14ac:dyDescent="0.25">
      <c r="B986" s="17" t="s">
        <v>1265</v>
      </c>
      <c r="C986" s="18" t="s">
        <v>291</v>
      </c>
      <c r="D986" s="18" t="s">
        <v>289</v>
      </c>
      <c r="F986" s="18"/>
      <c r="G986" s="18"/>
      <c r="H986" s="18"/>
      <c r="I986" s="18"/>
    </row>
    <row r="987" spans="2:9" x14ac:dyDescent="0.25">
      <c r="B987" s="17" t="s">
        <v>1266</v>
      </c>
      <c r="C987" s="18" t="s">
        <v>291</v>
      </c>
      <c r="D987" s="18" t="s">
        <v>6</v>
      </c>
      <c r="F987" s="18"/>
      <c r="G987" s="18"/>
      <c r="H987" s="18"/>
      <c r="I987" s="18"/>
    </row>
    <row r="988" spans="2:9" x14ac:dyDescent="0.25">
      <c r="B988" s="17" t="s">
        <v>1267</v>
      </c>
      <c r="C988" s="18" t="s">
        <v>291</v>
      </c>
      <c r="D988" s="18" t="s">
        <v>290</v>
      </c>
      <c r="F988" s="18"/>
      <c r="G988" s="18"/>
      <c r="H988" s="18"/>
      <c r="I988" s="18"/>
    </row>
    <row r="989" spans="2:9" x14ac:dyDescent="0.25">
      <c r="B989" s="17" t="s">
        <v>1268</v>
      </c>
      <c r="C989" s="18" t="s">
        <v>290</v>
      </c>
      <c r="D989" s="18" t="s">
        <v>290</v>
      </c>
      <c r="F989" s="18"/>
      <c r="G989" s="18"/>
      <c r="H989" s="18"/>
      <c r="I989" s="18"/>
    </row>
    <row r="990" spans="2:9" x14ac:dyDescent="0.25">
      <c r="B990" s="17" t="s">
        <v>1269</v>
      </c>
      <c r="C990" s="18" t="s">
        <v>289</v>
      </c>
      <c r="D990" s="18" t="s">
        <v>6</v>
      </c>
      <c r="F990" s="18"/>
      <c r="G990" s="18"/>
      <c r="H990" s="18"/>
      <c r="I990" s="18"/>
    </row>
    <row r="991" spans="2:9" x14ac:dyDescent="0.25">
      <c r="B991" s="17" t="s">
        <v>1270</v>
      </c>
      <c r="C991" s="18" t="s">
        <v>289</v>
      </c>
      <c r="D991" s="18" t="s">
        <v>291</v>
      </c>
      <c r="F991" s="18"/>
      <c r="G991" s="18"/>
      <c r="H991" s="18"/>
      <c r="I991" s="18"/>
    </row>
    <row r="992" spans="2:9" x14ac:dyDescent="0.25">
      <c r="B992" s="17" t="s">
        <v>1271</v>
      </c>
      <c r="C992" s="18" t="s">
        <v>291</v>
      </c>
      <c r="D992" s="18" t="s">
        <v>290</v>
      </c>
      <c r="F992" s="18"/>
      <c r="G992" s="18"/>
      <c r="H992" s="18"/>
      <c r="I992" s="18"/>
    </row>
    <row r="993" spans="2:9" x14ac:dyDescent="0.25">
      <c r="B993" s="17" t="s">
        <v>1272</v>
      </c>
      <c r="C993" s="18" t="s">
        <v>291</v>
      </c>
      <c r="D993" s="18" t="s">
        <v>289</v>
      </c>
      <c r="F993" s="18"/>
      <c r="G993" s="18"/>
      <c r="H993" s="18"/>
      <c r="I993" s="18"/>
    </row>
    <row r="994" spans="2:9" x14ac:dyDescent="0.25">
      <c r="B994" s="17" t="s">
        <v>1273</v>
      </c>
      <c r="C994" s="18" t="s">
        <v>290</v>
      </c>
      <c r="D994" s="18" t="s">
        <v>291</v>
      </c>
      <c r="F994" s="18"/>
      <c r="G994" s="18"/>
      <c r="H994" s="18"/>
      <c r="I994" s="18"/>
    </row>
    <row r="995" spans="2:9" x14ac:dyDescent="0.25">
      <c r="B995" s="17" t="s">
        <v>1274</v>
      </c>
      <c r="C995" s="18" t="s">
        <v>291</v>
      </c>
      <c r="D995" s="18" t="s">
        <v>289</v>
      </c>
      <c r="F995" s="18"/>
      <c r="G995" s="18"/>
      <c r="H995" s="18"/>
      <c r="I995" s="18"/>
    </row>
    <row r="996" spans="2:9" x14ac:dyDescent="0.25">
      <c r="B996" s="17" t="s">
        <v>1275</v>
      </c>
      <c r="C996" s="18" t="s">
        <v>291</v>
      </c>
      <c r="D996" s="18" t="s">
        <v>291</v>
      </c>
      <c r="F996" s="18"/>
      <c r="G996" s="18"/>
      <c r="H996" s="18"/>
      <c r="I996" s="18"/>
    </row>
    <row r="997" spans="2:9" x14ac:dyDescent="0.25">
      <c r="B997" s="17" t="s">
        <v>1276</v>
      </c>
      <c r="C997" s="18" t="s">
        <v>291</v>
      </c>
      <c r="D997" s="18" t="s">
        <v>290</v>
      </c>
      <c r="F997" s="18"/>
      <c r="G997" s="18"/>
      <c r="H997" s="18"/>
      <c r="I997" s="18"/>
    </row>
    <row r="998" spans="2:9" x14ac:dyDescent="0.25">
      <c r="B998" s="17" t="s">
        <v>1277</v>
      </c>
      <c r="C998" s="18" t="s">
        <v>290</v>
      </c>
      <c r="D998" s="18" t="s">
        <v>291</v>
      </c>
      <c r="F998" s="18"/>
      <c r="G998" s="18"/>
      <c r="H998" s="18"/>
      <c r="I998" s="18"/>
    </row>
    <row r="999" spans="2:9" x14ac:dyDescent="0.25">
      <c r="B999" s="17" t="s">
        <v>1278</v>
      </c>
      <c r="C999" s="18" t="s">
        <v>289</v>
      </c>
      <c r="D999" s="18" t="s">
        <v>290</v>
      </c>
      <c r="F999" s="18"/>
      <c r="G999" s="18"/>
      <c r="H999" s="18"/>
      <c r="I999" s="18"/>
    </row>
    <row r="1000" spans="2:9" x14ac:dyDescent="0.25">
      <c r="B1000" s="17" t="s">
        <v>1279</v>
      </c>
      <c r="C1000" s="18" t="s">
        <v>290</v>
      </c>
      <c r="D1000" s="18" t="s">
        <v>291</v>
      </c>
      <c r="F1000" s="18"/>
      <c r="G1000" s="18"/>
      <c r="H1000" s="18"/>
      <c r="I1000" s="18"/>
    </row>
    <row r="1001" spans="2:9" x14ac:dyDescent="0.25">
      <c r="B1001" s="17" t="s">
        <v>1280</v>
      </c>
      <c r="C1001" s="18" t="s">
        <v>289</v>
      </c>
      <c r="D1001" s="18" t="s">
        <v>290</v>
      </c>
      <c r="F1001" s="18"/>
      <c r="G1001" s="18"/>
      <c r="H1001" s="18"/>
      <c r="I1001" s="18"/>
    </row>
    <row r="1002" spans="2:9" x14ac:dyDescent="0.25">
      <c r="B1002" s="17" t="s">
        <v>1281</v>
      </c>
      <c r="C1002" s="18" t="s">
        <v>290</v>
      </c>
      <c r="D1002" s="18" t="s">
        <v>291</v>
      </c>
      <c r="F1002" s="18"/>
      <c r="G1002" s="18"/>
      <c r="H1002" s="18"/>
      <c r="I1002" s="18"/>
    </row>
    <row r="1003" spans="2:9" x14ac:dyDescent="0.25">
      <c r="B1003" s="17" t="s">
        <v>1282</v>
      </c>
      <c r="C1003" s="18" t="s">
        <v>291</v>
      </c>
      <c r="D1003" s="18" t="s">
        <v>289</v>
      </c>
      <c r="F1003" s="18"/>
      <c r="G1003" s="18"/>
      <c r="H1003" s="18"/>
      <c r="I1003" s="18"/>
    </row>
    <row r="1004" spans="2:9" x14ac:dyDescent="0.25">
      <c r="B1004" s="17" t="s">
        <v>1283</v>
      </c>
      <c r="C1004" s="18" t="s">
        <v>6</v>
      </c>
      <c r="D1004" s="18" t="s">
        <v>291</v>
      </c>
      <c r="F1004" s="18"/>
      <c r="G1004" s="18"/>
      <c r="H1004" s="18"/>
      <c r="I1004" s="18"/>
    </row>
    <row r="1005" spans="2:9" x14ac:dyDescent="0.25">
      <c r="B1005" s="17" t="s">
        <v>1284</v>
      </c>
      <c r="C1005" s="18" t="s">
        <v>6</v>
      </c>
      <c r="D1005" s="18" t="s">
        <v>6</v>
      </c>
      <c r="F1005" s="18"/>
      <c r="G1005" s="18"/>
      <c r="H1005" s="18"/>
      <c r="I1005" s="18"/>
    </row>
    <row r="1006" spans="2:9" x14ac:dyDescent="0.25">
      <c r="B1006" s="17" t="s">
        <v>1285</v>
      </c>
      <c r="C1006" s="18" t="s">
        <v>290</v>
      </c>
      <c r="D1006" s="18" t="s">
        <v>290</v>
      </c>
      <c r="F1006" s="18"/>
      <c r="G1006" s="18"/>
      <c r="H1006" s="18"/>
      <c r="I1006" s="18"/>
    </row>
    <row r="1007" spans="2:9" x14ac:dyDescent="0.25">
      <c r="B1007" s="17" t="s">
        <v>1286</v>
      </c>
      <c r="C1007" s="18" t="s">
        <v>289</v>
      </c>
      <c r="D1007" s="18" t="s">
        <v>291</v>
      </c>
      <c r="F1007" s="18"/>
      <c r="G1007" s="18"/>
      <c r="H1007" s="18"/>
      <c r="I1007" s="18"/>
    </row>
    <row r="1008" spans="2:9" x14ac:dyDescent="0.25">
      <c r="B1008" s="17" t="s">
        <v>1287</v>
      </c>
      <c r="C1008" s="18" t="s">
        <v>291</v>
      </c>
      <c r="D1008" s="18" t="s">
        <v>289</v>
      </c>
      <c r="F1008" s="18"/>
      <c r="G1008" s="18"/>
      <c r="H1008" s="18"/>
      <c r="I1008" s="18"/>
    </row>
    <row r="1009" spans="2:9" x14ac:dyDescent="0.25">
      <c r="B1009" s="17" t="s">
        <v>1288</v>
      </c>
      <c r="C1009" s="18" t="s">
        <v>291</v>
      </c>
      <c r="D1009" s="18" t="s">
        <v>290</v>
      </c>
      <c r="F1009" s="18"/>
      <c r="G1009" s="18"/>
      <c r="H1009" s="18"/>
      <c r="I1009" s="18"/>
    </row>
    <row r="1010" spans="2:9" x14ac:dyDescent="0.25">
      <c r="B1010" s="17" t="s">
        <v>1289</v>
      </c>
      <c r="C1010" s="18" t="s">
        <v>289</v>
      </c>
      <c r="D1010" s="18" t="s">
        <v>291</v>
      </c>
      <c r="F1010" s="18"/>
      <c r="G1010" s="18"/>
      <c r="H1010" s="18"/>
      <c r="I1010" s="18"/>
    </row>
    <row r="1011" spans="2:9" x14ac:dyDescent="0.25">
      <c r="B1011" s="17" t="s">
        <v>1290</v>
      </c>
      <c r="C1011" s="18" t="s">
        <v>289</v>
      </c>
      <c r="D1011" s="18" t="s">
        <v>6</v>
      </c>
      <c r="F1011" s="18"/>
      <c r="G1011" s="18"/>
      <c r="H1011" s="18"/>
      <c r="I1011" s="18"/>
    </row>
    <row r="1012" spans="2:9" x14ac:dyDescent="0.25">
      <c r="B1012" s="17" t="s">
        <v>1291</v>
      </c>
      <c r="C1012" s="18" t="s">
        <v>291</v>
      </c>
      <c r="D1012" s="18" t="s">
        <v>290</v>
      </c>
      <c r="F1012" s="18"/>
      <c r="G1012" s="18"/>
      <c r="H1012" s="18"/>
      <c r="I1012" s="18"/>
    </row>
    <row r="1013" spans="2:9" ht="19.5" customHeight="1" x14ac:dyDescent="0.25"/>
  </sheetData>
  <mergeCells count="22">
    <mergeCell ref="B3:C3"/>
    <mergeCell ref="B10:D10"/>
    <mergeCell ref="F10:I10"/>
    <mergeCell ref="C11:D11"/>
    <mergeCell ref="F12:I12"/>
    <mergeCell ref="Q12:Q13"/>
    <mergeCell ref="T12:U12"/>
    <mergeCell ref="AF12:AI12"/>
    <mergeCell ref="AK12:AK13"/>
    <mergeCell ref="AM19:AR22"/>
    <mergeCell ref="K21:Q23"/>
    <mergeCell ref="AM23:AR26"/>
    <mergeCell ref="K24:Q26"/>
    <mergeCell ref="M12:P12"/>
    <mergeCell ref="K42:Q44"/>
    <mergeCell ref="K45:Q47"/>
    <mergeCell ref="AM27:AR30"/>
    <mergeCell ref="K28:Q30"/>
    <mergeCell ref="K31:Q33"/>
    <mergeCell ref="AM31:AR34"/>
    <mergeCell ref="K35:Q37"/>
    <mergeCell ref="K38:Q40"/>
  </mergeCells>
  <conditionalFormatting sqref="B679:B1012 C911:C1012 B13:D258 B259:C678 D682:D1012 D300:D389 F13:I1012">
    <cfRule type="notContainsBlanks" dxfId="4" priority="5">
      <formula>LEN(TRIM(B13))&gt;0</formula>
    </cfRule>
  </conditionalFormatting>
  <conditionalFormatting sqref="C679:C910">
    <cfRule type="notContainsBlanks" dxfId="3" priority="4">
      <formula>LEN(TRIM(C679))&gt;0</formula>
    </cfRule>
  </conditionalFormatting>
  <conditionalFormatting sqref="D259:D299">
    <cfRule type="notContainsBlanks" dxfId="2" priority="3">
      <formula>LEN(TRIM(D259))&gt;0</formula>
    </cfRule>
  </conditionalFormatting>
  <conditionalFormatting sqref="D390:D519">
    <cfRule type="notContainsBlanks" dxfId="1" priority="1">
      <formula>LEN(TRIM(D390))&gt;0</formula>
    </cfRule>
  </conditionalFormatting>
  <conditionalFormatting sqref="D520:D681">
    <cfRule type="notContainsBlanks" dxfId="0" priority="2">
      <formula>LEN(TRIM(D520))&gt;0</formula>
    </cfRule>
  </conditionalFormatting>
  <dataValidations count="1">
    <dataValidation type="list" allowBlank="1" showInputMessage="1" showErrorMessage="1" sqref="C13:D1012">
      <formula1>$D$4:$D$7</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217" r:id="rId3" name="Scroll Bar 1">
              <controlPr defaultSize="0" autoPict="0">
                <anchor moveWithCells="1">
                  <from>
                    <xdr:col>47</xdr:col>
                    <xdr:colOff>619125</xdr:colOff>
                    <xdr:row>11</xdr:row>
                    <xdr:rowOff>28575</xdr:rowOff>
                  </from>
                  <to>
                    <xdr:col>48</xdr:col>
                    <xdr:colOff>381000</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KASUS A</vt:lpstr>
      <vt:lpstr>LATIH A</vt:lpstr>
      <vt:lpstr>KASUS B</vt:lpstr>
      <vt:lpstr>LATIH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Pribadi</dc:creator>
  <cp:lastModifiedBy>user</cp:lastModifiedBy>
  <dcterms:created xsi:type="dcterms:W3CDTF">2019-04-21T22:15:59Z</dcterms:created>
  <dcterms:modified xsi:type="dcterms:W3CDTF">2019-05-29T15:39:13Z</dcterms:modified>
</cp:coreProperties>
</file>